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43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111111.xml" ContentType="application/vnd.openxmlformats-officedocument.spreadsheetml.revisionLog+xml"/>
  <Override PartName="/xl/revisions/revisionLog17111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42111.xml" ContentType="application/vnd.openxmlformats-officedocument.spreadsheetml.revisionLog+xml"/>
  <Override PartName="/xl/revisions/revisionLog1931.xml" ContentType="application/vnd.openxmlformats-officedocument.spreadsheetml.revisionLog+xml"/>
  <Override PartName="/xl/revisions/revisionLog115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11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92111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922.xml" ContentType="application/vnd.openxmlformats-officedocument.spreadsheetml.revisionLog+xml"/>
  <Override PartName="/xl/revisions/revisionLog12112.xml" ContentType="application/vnd.openxmlformats-officedocument.spreadsheetml.revisionLog+xml"/>
  <Override PartName="/xl/revisions/revisionLog12213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9212.xml" ContentType="application/vnd.openxmlformats-officedocument.spreadsheetml.revisionLog+xml"/>
  <Override PartName="/xl/revisions/revisionLog119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5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10311.xml" ContentType="application/vnd.openxmlformats-officedocument.spreadsheetml.revisionLog+xml"/>
  <Override PartName="/xl/revisions/revisionLog1212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110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1312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721.xml" ContentType="application/vnd.openxmlformats-officedocument.spreadsheetml.revisionLog+xml"/>
  <Override PartName="/xl/revisions/revisionLog12213111.xml" ContentType="application/vnd.openxmlformats-officedocument.spreadsheetml.revisionLog+xml"/>
  <Override PartName="/xl/revisions/revisionLog193111.xml" ContentType="application/vnd.openxmlformats-officedocument.spreadsheetml.revisionLog+xml"/>
  <Override PartName="/xl/revisions/revisionLog1143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5211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1312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2112.xml" ContentType="application/vnd.openxmlformats-officedocument.spreadsheetml.revisionLog+xml"/>
  <Override PartName="/xl/revisions/revisionLog19221.xml" ContentType="application/vnd.openxmlformats-officedocument.spreadsheetml.revisionLog+xml"/>
  <Override PartName="/xl/revisions/revisionLog115211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1112.xml" ContentType="application/vnd.openxmlformats-officedocument.spreadsheetml.revisionLog+xml"/>
  <Override PartName="/xl/revisions/revisionLog1121121.xml" ContentType="application/vnd.openxmlformats-officedocument.spreadsheetml.revisionLog+xml"/>
  <Override PartName="/xl/revisions/revisionLog1932.xml" ContentType="application/vnd.openxmlformats-officedocument.spreadsheetml.revisionLog+xml"/>
  <Override PartName="/xl/revisions/revisionLog126111.xml" ContentType="application/vnd.openxmlformats-officedocument.spreadsheetml.revisionLog+xml"/>
  <Override PartName="/xl/revisions/revisionLog12711.xml" ContentType="application/vnd.openxmlformats-officedocument.spreadsheetml.revisionLog+xml"/>
  <Override PartName="/xl/revisions/revisionLog12811.xml" ContentType="application/vnd.openxmlformats-officedocument.spreadsheetml.revisionLog+xml"/>
  <Override PartName="/xl/revisions/revisionLog12321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3011.xml" ContentType="application/vnd.openxmlformats-officedocument.spreadsheetml.revisionLog+xml"/>
  <Override PartName="/xl/revisions/revisionLog130111.xml" ContentType="application/vnd.openxmlformats-officedocument.spreadsheetml.revisionLog+xml"/>
  <Override PartName="/xl/revisions/revisionLog143111.xml" ContentType="application/vnd.openxmlformats-officedocument.spreadsheetml.revisionLog+xml"/>
  <Override PartName="/xl/revisions/revisionLog15112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1312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0111.xml" ContentType="application/vnd.openxmlformats-officedocument.spreadsheetml.revisionLog+xml"/>
  <Override PartName="/xl/revisions/revisionLog114111.xml" ContentType="application/vnd.openxmlformats-officedocument.spreadsheetml.revisionLog+xml"/>
  <Override PartName="/xl/revisions/revisionLog115111.xml" ContentType="application/vnd.openxmlformats-officedocument.spreadsheetml.revisionLog+xml"/>
  <Override PartName="/xl/revisions/revisionLog11422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1521.xml" ContentType="application/vnd.openxmlformats-officedocument.spreadsheetml.revisionLog+xml"/>
  <Override PartName="/xl/revisions/revisionLog1323.xml" ContentType="application/vnd.openxmlformats-officedocument.spreadsheetml.revisionLog+xml"/>
  <Override PartName="/xl/revisions/revisionLog128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141111.xml" ContentType="application/vnd.openxmlformats-officedocument.spreadsheetml.revisionLog+xml"/>
  <Override PartName="/xl/revisions/revisionLog122111.xml" ContentType="application/vnd.openxmlformats-officedocument.spreadsheetml.revisionLog+xml"/>
  <Override PartName="/xl/revisions/revisionLog115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321.xml" ContentType="application/vnd.openxmlformats-officedocument.spreadsheetml.revisionLog+xml"/>
  <Override PartName="/xl/revisions/revisionLog119211.xml" ContentType="application/vnd.openxmlformats-officedocument.spreadsheetml.revisionLog+xml"/>
  <Override PartName="/xl/revisions/revisionLog192121.xml" ContentType="application/vnd.openxmlformats-officedocument.spreadsheetml.revisionLog+xml"/>
  <Override PartName="/xl/revisions/revisionLog1202111.xml" ContentType="application/vnd.openxmlformats-officedocument.spreadsheetml.revisionLog+xml"/>
  <Override PartName="/xl/revisions/revisionLog127111.xml" ContentType="application/vnd.openxmlformats-officedocument.spreadsheetml.revisionLog+xml"/>
  <Override PartName="/xl/revisions/revisionLog1301111.xml" ContentType="application/vnd.openxmlformats-officedocument.spreadsheetml.revisionLog+xml"/>
  <Override PartName="/xl/revisions/revisionLog13011111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1121111.xml" ContentType="application/vnd.openxmlformats-officedocument.spreadsheetml.revisionLog+xml"/>
  <Override PartName="/xl/revisions/revisionLog11221.xml" ContentType="application/vnd.openxmlformats-officedocument.spreadsheetml.revisionLog+xml"/>
  <Override PartName="/xl/revisions/revisionLog11821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1112.xml" ContentType="application/vnd.openxmlformats-officedocument.spreadsheetml.revisionLog+xml"/>
  <Override PartName="/xl/revisions/revisionLog151121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102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51211.xml" ContentType="application/vnd.openxmlformats-officedocument.spreadsheetml.revisionLog+xml"/>
  <Override PartName="/xl/revisions/revisionLog12021.xml" ContentType="application/vnd.openxmlformats-officedocument.spreadsheetml.revisionLog+xml"/>
  <Override PartName="/xl/revisions/revisionLog132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12821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511211.xml" ContentType="application/vnd.openxmlformats-officedocument.spreadsheetml.revisionLog+xml"/>
  <Override PartName="/xl/revisions/revisionLog110211.xml" ContentType="application/vnd.openxmlformats-officedocument.spreadsheetml.revisionLog+xml"/>
  <Override PartName="/xl/revisions/revisionLog112211.xml" ContentType="application/vnd.openxmlformats-officedocument.spreadsheetml.revisionLog+xml"/>
  <Override PartName="/xl/revisions/revisionLog118111.xml" ContentType="application/vnd.openxmlformats-officedocument.spreadsheetml.revisionLog+xml"/>
  <Override PartName="/xl/revisions/revisionLog123211.xml" ContentType="application/vnd.openxmlformats-officedocument.spreadsheetml.revisionLog+xml"/>
  <Override PartName="/xl/revisions/revisionLog11031.xml" ContentType="application/vnd.openxmlformats-officedocument.spreadsheetml.revisionLog+xml"/>
  <Override PartName="/xl/revisions/revisionLog11622.xml" ContentType="application/vnd.openxmlformats-officedocument.spreadsheetml.revisionLog+xml"/>
  <Override PartName="/xl/revisions/revisionLog11421.xml" ContentType="application/vnd.openxmlformats-officedocument.spreadsheetml.revisionLog+xml"/>
  <Override PartName="/xl/revisions/revisionLog120212.xml" ContentType="application/vnd.openxmlformats-officedocument.spreadsheetml.revisionLog+xml"/>
  <Override PartName="/xl/revisions/revisionLog12221.xml" ContentType="application/vnd.openxmlformats-officedocument.spreadsheetml.revisionLog+xml"/>
  <Override PartName="/xl/revisions/revisionLog1202121.xml" ContentType="application/vnd.openxmlformats-officedocument.spreadsheetml.revisionLog+xml"/>
  <Override PartName="/xl/revisions/revisionLog122211.xml" ContentType="application/vnd.openxmlformats-officedocument.spreadsheetml.revisionLog+xml"/>
  <Override PartName="/xl/revisions/revisionLog13411.xml" ContentType="application/vnd.openxmlformats-officedocument.spreadsheetml.revisionLog+xml"/>
  <Override PartName="/xl/revisions/revisionLog13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1512111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3211.xml" ContentType="application/vnd.openxmlformats-officedocument.spreadsheetml.revisionLog+xml"/>
  <Override PartName="/xl/revisions/revisionLog12011.xml" ContentType="application/vnd.openxmlformats-officedocument.spreadsheetml.revisionLog+xml"/>
  <Override PartName="/xl/revisions/revisionLog11312111.xml" ContentType="application/vnd.openxmlformats-officedocument.spreadsheetml.revisionLog+xml"/>
  <Override PartName="/xl/revisions/revisionLog12031.xml" ContentType="application/vnd.openxmlformats-officedocument.spreadsheetml.revisionLog+xml"/>
  <Override PartName="/xl/revisions/revisionLog137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9112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3211.xml" ContentType="application/vnd.openxmlformats-officedocument.spreadsheetml.revisionLog+xml"/>
  <Override PartName="/xl/revisions/revisionLog14211.xml" ContentType="application/vnd.openxmlformats-officedocument.spreadsheetml.revisionLog+xml"/>
  <Override PartName="/xl/revisions/revisionLog114211.xml" ContentType="application/vnd.openxmlformats-officedocument.spreadsheetml.revisionLog+xml"/>
  <Override PartName="/xl/revisions/revisionLog11322.xml" ContentType="application/vnd.openxmlformats-officedocument.spreadsheetml.revisionLog+xml"/>
  <Override PartName="/xl/revisions/revisionLog13122.xml" ContentType="application/vnd.openxmlformats-officedocument.spreadsheetml.revisionLog+xml"/>
  <Override PartName="/xl/revisions/revisionLog19311.xml" ContentType="application/vnd.openxmlformats-officedocument.spreadsheetml.revisionLog+xml"/>
  <Override PartName="/xl/revisions/revisionLog115212.xml" ContentType="application/vnd.openxmlformats-officedocument.spreadsheetml.revisionLog+xml"/>
  <Override PartName="/xl/revisions/revisionLog11621.xml" ContentType="application/vnd.openxmlformats-officedocument.spreadsheetml.revisionLog+xml"/>
  <Override PartName="/xl/revisions/revisionLog11921.xml" ContentType="application/vnd.openxmlformats-officedocument.spreadsheetml.revisionLog+xml"/>
  <Override PartName="/xl/revisions/revisionLog1391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2213112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1361.xml" ContentType="application/vnd.openxmlformats-officedocument.spreadsheetml.revisionLog+xml"/>
  <Override PartName="/xl/revisions/revisionLog113121111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111211111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11821111.xml" ContentType="application/vnd.openxmlformats-officedocument.spreadsheetml.revisionLog+xml"/>
  <Override PartName="/xl/revisions/revisionLog132311.xml" ContentType="application/vnd.openxmlformats-officedocument.spreadsheetml.revisionLog+xml"/>
  <Override PartName="/xl/revisions/revisionLog13711.xml" ContentType="application/vnd.openxmlformats-officedocument.spreadsheetml.revisionLog+xml"/>
  <Override PartName="/xl/revisions/revisionLog139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1231.xml" ContentType="application/vnd.openxmlformats-officedocument.spreadsheetml.revisionLog+xml"/>
  <Override PartName="/xl/revisions/revisionLog1431111.xml" ContentType="application/vnd.openxmlformats-officedocument.spreadsheetml.revisionLog+xml"/>
  <Override PartName="/xl/revisions/revisionLog1131211111.xml" ContentType="application/vnd.openxmlformats-officedocument.spreadsheetml.revisionLog+xml"/>
  <Override PartName="/xl/revisions/revisionLog137111.xml" ContentType="application/vnd.openxmlformats-officedocument.spreadsheetml.revisionLog+xml"/>
  <Override PartName="/xl/revisions/revisionLog1951.xml" ContentType="application/vnd.openxmlformats-officedocument.spreadsheetml.revisionLog+xml"/>
  <Override PartName="/xl/revisions/revisionLog1401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15121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3131.xml" ContentType="application/vnd.openxmlformats-officedocument.spreadsheetml.revisionLog+xml"/>
  <Override PartName="/xl/revisions/revisionLog1381.xml" ContentType="application/vnd.openxmlformats-officedocument.spreadsheetml.revisionLog+xml"/>
  <Override PartName="/xl/revisions/revisionLog139111.xml" ContentType="application/vnd.openxmlformats-officedocument.spreadsheetml.revisionLog+xml"/>
  <Override PartName="/xl/revisions/revisionLog14111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421.xml" ContentType="application/vnd.openxmlformats-officedocument.spreadsheetml.revisionLog+xml"/>
  <Override PartName="/xl/revisions/revisionLog11312111111.xml" ContentType="application/vnd.openxmlformats-officedocument.spreadsheetml.revisionLog+xml"/>
  <Override PartName="/xl/revisions/revisionLog131311.xml" ContentType="application/vnd.openxmlformats-officedocument.spreadsheetml.revisionLog+xml"/>
  <Override PartName="/xl/revisions/revisionLog14011.xml" ContentType="application/vnd.openxmlformats-officedocument.spreadsheetml.revisionLog+xml"/>
  <Override PartName="/xl/revisions/revisionLog12211.xml" ContentType="application/vnd.openxmlformats-officedocument.spreadsheetml.revisionLog+xml"/>
  <Override PartName="/xl/revisions/revisionLog1923.xml" ContentType="application/vnd.openxmlformats-officedocument.spreadsheetml.revisionLog+xml"/>
  <Override PartName="/xl/revisions/revisionLog1151211111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8211111.xml" ContentType="application/vnd.openxmlformats-officedocument.spreadsheetml.revisionLog+xml"/>
  <Override PartName="/xl/revisions/revisionLog1314.xml" ContentType="application/vnd.openxmlformats-officedocument.spreadsheetml.revisionLog+xml"/>
  <Override PartName="/xl/revisions/revisionLog13811.xml" ContentType="application/vnd.openxmlformats-officedocument.spreadsheetml.revisionLog+xml"/>
  <Override PartName="/xl/revisions/revisionLog1391111.xml" ContentType="application/vnd.openxmlformats-officedocument.spreadsheetml.revisionLog+xml"/>
  <Override PartName="/xl/revisions/revisionLog140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021.xml" ContentType="application/vnd.openxmlformats-officedocument.spreadsheetml.revisionLog+xml"/>
  <Override PartName="/xl/revisions/revisionLog1171111.xml" ContentType="application/vnd.openxmlformats-officedocument.spreadsheetml.revisionLog+xml"/>
  <Override PartName="/xl/revisions/revisionLog1441.xml" ContentType="application/vnd.openxmlformats-officedocument.spreadsheetml.revisionLog+xml"/>
  <Override PartName="/xl/revisions/revisionLog132111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20311.xml" ContentType="application/vnd.openxmlformats-officedocument.spreadsheetml.revisionLog+xml"/>
  <Override PartName="/xl/revisions/revisionLog1292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323111.xml" ContentType="application/vnd.openxmlformats-officedocument.spreadsheetml.revisionLog+xml"/>
  <Override PartName="/xl/revisions/revisionLog15113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171111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4411.xml" ContentType="application/vnd.openxmlformats-officedocument.spreadsheetml.revisionLog+xml"/>
  <Override PartName="/xl/revisions/revisionLog17112.xml" ContentType="application/vnd.openxmlformats-officedocument.spreadsheetml.revisionLog+xml"/>
  <Override PartName="/xl/revisions/revisionLog1221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1522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22131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151131.xml" ContentType="application/vnd.openxmlformats-officedocument.spreadsheetml.revisionLog+xml"/>
  <Override PartName="/xl/revisions/revisionLog121121.xml" ContentType="application/vnd.openxmlformats-officedocument.spreadsheetml.revisionLog+xml"/>
  <Override PartName="/xl/revisions/revisionLog11022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2111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1431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Log1221311.xml" ContentType="application/vnd.openxmlformats-officedocument.spreadsheetml.revisionLog+xml"/>
  <Override PartName="/xl/revisions/revisionLog1451.xml" ContentType="application/vnd.openxmlformats-officedocument.spreadsheetml.revisionLog+xml"/>
  <Override PartName="/xl/revisions/revisionLog1461.xml" ContentType="application/vnd.openxmlformats-officedocument.spreadsheetml.revisionLog+xml"/>
  <Override PartName="/xl/revisions/revisionLog12621.xml" ContentType="application/vnd.openxmlformats-officedocument.spreadsheetml.revisionLog+xml"/>
  <Override PartName="/xl/revisions/revisionLog128211.xml" ContentType="application/vnd.openxmlformats-officedocument.spreadsheetml.revisionLog+xml"/>
  <Override PartName="/xl/revisions/revisionLog143112.xml" ContentType="application/vnd.openxmlformats-officedocument.spreadsheetml.revisionLog+xml"/>
  <Override PartName="/xl/revisions/revisionLog112113.xml" ContentType="application/vnd.openxmlformats-officedocument.spreadsheetml.revisionLog+xml"/>
  <Override PartName="/xl/revisions/revisionLog11513.xml" ContentType="application/vnd.openxmlformats-officedocument.spreadsheetml.revisionLog+xml"/>
  <Override PartName="/xl/revisions/revisionLog121211.xml" ContentType="application/vnd.openxmlformats-officedocument.spreadsheetml.revisionLog+xml"/>
  <Override PartName="/xl/revisions/revisionLog1331.xml" ContentType="application/vnd.openxmlformats-officedocument.spreadsheetml.revisionLog+xml"/>
  <Override PartName="/xl/revisions/revisionLog1103111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16211.xml" ContentType="application/vnd.openxmlformats-officedocument.spreadsheetml.revisionLog+xml"/>
  <Override PartName="/xl/revisions/revisionLog120211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1283.xml" ContentType="application/vnd.openxmlformats-officedocument.spreadsheetml.revisionLog+xml"/>
  <Override PartName="/xl/revisions/revisionLog1712.xml" ContentType="application/vnd.openxmlformats-officedocument.spreadsheetml.revisionLog+xml"/>
  <Override PartName="/xl/revisions/revisionLog122131111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2921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15121.xml" ContentType="application/vnd.openxmlformats-officedocument.spreadsheetml.revisionLog+xml"/>
  <Override PartName="/xl/revisions/revisionLog12022.xml" ContentType="application/vnd.openxmlformats-officedocument.spreadsheetml.revisionLog+xml"/>
  <Override PartName="/xl/revisions/revisionLog11023.xml" ContentType="application/vnd.openxmlformats-officedocument.spreadsheetml.revisionLog+xml"/>
  <Override PartName="/xl/revisions/revisionLog1162111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2611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324.xml" ContentType="application/vnd.openxmlformats-officedocument.spreadsheetml.revisionLog+xml"/>
  <Override PartName="/xl/revisions/revisionLog1283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rketing\_Media\Prestige\"/>
    </mc:Choice>
  </mc:AlternateContent>
  <xr:revisionPtr revIDLastSave="0" documentId="13_ncr:81_{E32B02B3-0B0E-448D-B40D-C353F6622CC3}" xr6:coauthVersionLast="36" xr6:coauthVersionMax="36" xr10:uidLastSave="{00000000-0000-0000-0000-000000000000}"/>
  <bookViews>
    <workbookView xWindow="0" yWindow="0" windowWidth="28800" windowHeight="13425" xr2:uid="{00000000-000D-0000-FFFF-FFFF00000000}"/>
  </bookViews>
  <sheets>
    <sheet name="FY14 " sheetId="1" r:id="rId1"/>
    <sheet name="Sheet2" sheetId="2" r:id="rId2"/>
    <sheet name="Sheet3" sheetId="3" r:id="rId3"/>
    <sheet name="Sheet1" sheetId="4" r:id="rId4"/>
  </sheets>
  <calcPr calcId="179021"/>
  <customWorkbookViews>
    <customWorkbookView name="Yareth Mojica - Personal View" guid="{F38B4310-E489-43FF-953E-F1582AC83FA0}" mergeInterval="0" personalView="1" maximized="1" xWindow="-8" yWindow="-8" windowWidth="1936" windowHeight="1176" activeSheetId="1"/>
    <customWorkbookView name="Julia Aspinall - Personal View" guid="{CFE925A5-1DC8-413C-B238-342567D07E98}" mergeInterval="0" personalView="1" maximized="1" xWindow="1" yWindow="1" windowWidth="1600" windowHeight="9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F27" i="1"/>
  <c r="CG27" i="1" s="1"/>
  <c r="CF26" i="1"/>
  <c r="CG26" i="1" s="1"/>
  <c r="CE26" i="1"/>
  <c r="CF30" i="1"/>
  <c r="CG30" i="1" s="1"/>
  <c r="CE30" i="1"/>
  <c r="BX26" i="1"/>
  <c r="BX27" i="1"/>
  <c r="BY27" i="1"/>
  <c r="CD37" i="1"/>
  <c r="CC37" i="1"/>
  <c r="CB37" i="1"/>
  <c r="CA37" i="1"/>
  <c r="CF35" i="1"/>
  <c r="CE35" i="1"/>
  <c r="CF32" i="1"/>
  <c r="CG32" i="1" s="1"/>
  <c r="CE32" i="1"/>
  <c r="CF31" i="1"/>
  <c r="CG31" i="1" s="1"/>
  <c r="CE31" i="1"/>
  <c r="CF23" i="1"/>
  <c r="CE23" i="1"/>
  <c r="CF22" i="1"/>
  <c r="CE22" i="1"/>
  <c r="CF19" i="1"/>
  <c r="CE19" i="1"/>
  <c r="CF18" i="1"/>
  <c r="CE18" i="1"/>
  <c r="CF15" i="1"/>
  <c r="CE15" i="1"/>
  <c r="CF14" i="1"/>
  <c r="CE14" i="1"/>
  <c r="CF13" i="1"/>
  <c r="CE13" i="1"/>
  <c r="CF12" i="1"/>
  <c r="CE12" i="1"/>
  <c r="CF9" i="1"/>
  <c r="CE9" i="1"/>
  <c r="CF8" i="1"/>
  <c r="CE8" i="1"/>
  <c r="CF7" i="1"/>
  <c r="CE7" i="1"/>
  <c r="BW37" i="1"/>
  <c r="BV37" i="1"/>
  <c r="BU37" i="1"/>
  <c r="BY35" i="1"/>
  <c r="BX35" i="1"/>
  <c r="BY32" i="1"/>
  <c r="BX32" i="1"/>
  <c r="BY31" i="1"/>
  <c r="BX31" i="1"/>
  <c r="BY30" i="1"/>
  <c r="BX30" i="1"/>
  <c r="BY26" i="1"/>
  <c r="BY23" i="1"/>
  <c r="BX23" i="1"/>
  <c r="BY22" i="1"/>
  <c r="BX22" i="1"/>
  <c r="BY19" i="1"/>
  <c r="BX19" i="1"/>
  <c r="BY18" i="1"/>
  <c r="BX18" i="1"/>
  <c r="BY15" i="1"/>
  <c r="BX15" i="1"/>
  <c r="BY14" i="1"/>
  <c r="BX14" i="1"/>
  <c r="BY13" i="1"/>
  <c r="BX13" i="1"/>
  <c r="BY12" i="1"/>
  <c r="BX12" i="1"/>
  <c r="BY9" i="1"/>
  <c r="BX9" i="1"/>
  <c r="BY8" i="1"/>
  <c r="BX8" i="1"/>
  <c r="BY7" i="1"/>
  <c r="BX7" i="1"/>
  <c r="BT37" i="1"/>
  <c r="BM8" i="1"/>
  <c r="BM37" i="1" s="1"/>
  <c r="BP37" i="1"/>
  <c r="BO37" i="1"/>
  <c r="BR35" i="1"/>
  <c r="BQ35" i="1"/>
  <c r="BQ32" i="1"/>
  <c r="BR31" i="1"/>
  <c r="BQ31" i="1"/>
  <c r="BQ30" i="1"/>
  <c r="BR30" i="1"/>
  <c r="BR26" i="1"/>
  <c r="BQ26" i="1"/>
  <c r="BR23" i="1"/>
  <c r="BQ23" i="1"/>
  <c r="BR22" i="1"/>
  <c r="BQ22" i="1"/>
  <c r="BR19" i="1"/>
  <c r="BQ19" i="1"/>
  <c r="BR18" i="1"/>
  <c r="BQ18" i="1"/>
  <c r="BR15" i="1"/>
  <c r="BQ15" i="1"/>
  <c r="BR14" i="1"/>
  <c r="BQ14" i="1"/>
  <c r="BR13" i="1"/>
  <c r="BQ13" i="1"/>
  <c r="BR12" i="1"/>
  <c r="BQ12" i="1"/>
  <c r="BR9" i="1"/>
  <c r="BQ9" i="1"/>
  <c r="BR8" i="1"/>
  <c r="BQ8" i="1"/>
  <c r="BR7" i="1"/>
  <c r="BQ7" i="1"/>
  <c r="BG32" i="1"/>
  <c r="BG30" i="1"/>
  <c r="CE37" i="1" l="1"/>
  <c r="BZ26" i="1"/>
  <c r="BZ27" i="1"/>
  <c r="BY37" i="1"/>
  <c r="BW38" i="1" s="1"/>
  <c r="CG8" i="1"/>
  <c r="CG18" i="1"/>
  <c r="CG22" i="1"/>
  <c r="CG23" i="1"/>
  <c r="CG19" i="1"/>
  <c r="CG12" i="1"/>
  <c r="CG9" i="1"/>
  <c r="CF37" i="1"/>
  <c r="CD38" i="1" s="1"/>
  <c r="CG13" i="1"/>
  <c r="CG14" i="1"/>
  <c r="CG15" i="1"/>
  <c r="CG35" i="1"/>
  <c r="CG7" i="1"/>
  <c r="BZ12" i="1"/>
  <c r="BZ13" i="1"/>
  <c r="BZ35" i="1"/>
  <c r="BZ8" i="1"/>
  <c r="BX37" i="1"/>
  <c r="BZ7" i="1"/>
  <c r="BZ14" i="1"/>
  <c r="BZ15" i="1"/>
  <c r="BZ18" i="1"/>
  <c r="BZ19" i="1"/>
  <c r="BZ22" i="1"/>
  <c r="BZ23" i="1"/>
  <c r="BZ30" i="1"/>
  <c r="BZ31" i="1"/>
  <c r="BZ32" i="1"/>
  <c r="BZ9" i="1"/>
  <c r="BS8" i="1"/>
  <c r="BS9" i="1"/>
  <c r="BS12" i="1"/>
  <c r="BS13" i="1"/>
  <c r="BS15" i="1"/>
  <c r="BS18" i="1"/>
  <c r="BS22" i="1"/>
  <c r="BS35" i="1"/>
  <c r="BS19" i="1"/>
  <c r="BQ37" i="1"/>
  <c r="BS23" i="1"/>
  <c r="BS26" i="1"/>
  <c r="BS31" i="1"/>
  <c r="BS30" i="1"/>
  <c r="BR32" i="1"/>
  <c r="BR37" i="1" s="1"/>
  <c r="BP38" i="1" s="1"/>
  <c r="BN37" i="1"/>
  <c r="BS7" i="1"/>
  <c r="AZ7" i="1"/>
  <c r="BI37" i="1"/>
  <c r="BH37" i="1"/>
  <c r="BG37" i="1"/>
  <c r="BF37" i="1"/>
  <c r="BK35" i="1"/>
  <c r="BJ35" i="1"/>
  <c r="BK32" i="1"/>
  <c r="BJ32" i="1"/>
  <c r="BK31" i="1"/>
  <c r="BJ31" i="1"/>
  <c r="BK30" i="1"/>
  <c r="BJ30" i="1"/>
  <c r="BK26" i="1"/>
  <c r="BJ26" i="1"/>
  <c r="BK23" i="1"/>
  <c r="BJ23" i="1"/>
  <c r="BK22" i="1"/>
  <c r="BJ22" i="1"/>
  <c r="BK19" i="1"/>
  <c r="BJ19" i="1"/>
  <c r="BK18" i="1"/>
  <c r="BJ18" i="1"/>
  <c r="BK15" i="1"/>
  <c r="BJ15" i="1"/>
  <c r="BK14" i="1"/>
  <c r="BJ14" i="1"/>
  <c r="BK13" i="1"/>
  <c r="BJ13" i="1"/>
  <c r="BK12" i="1"/>
  <c r="BJ12" i="1"/>
  <c r="BK9" i="1"/>
  <c r="BJ9" i="1"/>
  <c r="BK8" i="1"/>
  <c r="BJ8" i="1"/>
  <c r="BK7" i="1"/>
  <c r="BJ7" i="1"/>
  <c r="AU31" i="1"/>
  <c r="AU30" i="1"/>
  <c r="AU23" i="1"/>
  <c r="AU22" i="1"/>
  <c r="AU19" i="1"/>
  <c r="AU18" i="1"/>
  <c r="AU14" i="1"/>
  <c r="AU13" i="1"/>
  <c r="AU12" i="1"/>
  <c r="AU9" i="1"/>
  <c r="AU8" i="1"/>
  <c r="BB37" i="1"/>
  <c r="BA37" i="1"/>
  <c r="AY37" i="1"/>
  <c r="BD35" i="1"/>
  <c r="BC35" i="1"/>
  <c r="BD32" i="1"/>
  <c r="BC32" i="1"/>
  <c r="BD31" i="1"/>
  <c r="BC31" i="1"/>
  <c r="BC30" i="1"/>
  <c r="BD30" i="1"/>
  <c r="BD26" i="1"/>
  <c r="BC26" i="1"/>
  <c r="BD23" i="1"/>
  <c r="BC23" i="1"/>
  <c r="BD22" i="1"/>
  <c r="BC22" i="1"/>
  <c r="BD19" i="1"/>
  <c r="BC19" i="1"/>
  <c r="BD18" i="1"/>
  <c r="BC18" i="1"/>
  <c r="BD15" i="1"/>
  <c r="BC15" i="1"/>
  <c r="BD14" i="1"/>
  <c r="BC14" i="1"/>
  <c r="BD13" i="1"/>
  <c r="BC13" i="1"/>
  <c r="BD12" i="1"/>
  <c r="BC12" i="1"/>
  <c r="BD9" i="1"/>
  <c r="BC9" i="1"/>
  <c r="BC8" i="1"/>
  <c r="BD8" i="1"/>
  <c r="BC7" i="1"/>
  <c r="AZ37" i="1"/>
  <c r="CG37" i="1" l="1"/>
  <c r="BZ37" i="1"/>
  <c r="BS32" i="1"/>
  <c r="BS37" i="1" s="1"/>
  <c r="BL35" i="1"/>
  <c r="BL23" i="1"/>
  <c r="BL19" i="1"/>
  <c r="BL22" i="1"/>
  <c r="BL18" i="1"/>
  <c r="BL15" i="1"/>
  <c r="BL14" i="1"/>
  <c r="BL13" i="1"/>
  <c r="BL12" i="1"/>
  <c r="BL9" i="1"/>
  <c r="BL32" i="1"/>
  <c r="BL31" i="1"/>
  <c r="BK37" i="1"/>
  <c r="BI38" i="1" s="1"/>
  <c r="BL30" i="1"/>
  <c r="BL26" i="1"/>
  <c r="BJ37" i="1"/>
  <c r="BL8" i="1"/>
  <c r="BL7" i="1"/>
  <c r="BE13" i="1"/>
  <c r="BE15" i="1"/>
  <c r="BE19" i="1"/>
  <c r="BE23" i="1"/>
  <c r="BE26" i="1"/>
  <c r="BE35" i="1"/>
  <c r="BC37" i="1"/>
  <c r="BE8" i="1"/>
  <c r="BE30" i="1"/>
  <c r="BE32" i="1"/>
  <c r="BE31" i="1"/>
  <c r="BE22" i="1"/>
  <c r="BE18" i="1"/>
  <c r="BE14" i="1"/>
  <c r="BE12" i="1"/>
  <c r="BE9" i="1"/>
  <c r="BD7" i="1"/>
  <c r="BD37" i="1" s="1"/>
  <c r="BB38" i="1" s="1"/>
  <c r="AM26" i="1"/>
  <c r="BL37" i="1" l="1"/>
  <c r="BE7" i="1"/>
  <c r="BE37" i="1" s="1"/>
  <c r="AS8" i="1"/>
  <c r="AS7" i="1"/>
  <c r="AW7" i="1" s="1"/>
  <c r="AS30" i="1"/>
  <c r="AU37" i="1"/>
  <c r="AT37" i="1"/>
  <c r="AR37" i="1"/>
  <c r="AW35" i="1"/>
  <c r="AV35" i="1"/>
  <c r="AW32" i="1"/>
  <c r="AV32" i="1"/>
  <c r="AW31" i="1"/>
  <c r="AV31" i="1"/>
  <c r="AV30" i="1"/>
  <c r="AS37" i="1"/>
  <c r="AW26" i="1"/>
  <c r="AV26" i="1"/>
  <c r="AW23" i="1"/>
  <c r="AV23" i="1"/>
  <c r="AW22" i="1"/>
  <c r="AV22" i="1"/>
  <c r="AW19" i="1"/>
  <c r="AV19" i="1"/>
  <c r="AW18" i="1"/>
  <c r="AV18" i="1"/>
  <c r="AW15" i="1"/>
  <c r="AV15" i="1"/>
  <c r="AW14" i="1"/>
  <c r="AV14" i="1"/>
  <c r="AW13" i="1"/>
  <c r="AV13" i="1"/>
  <c r="AW12" i="1"/>
  <c r="AV12" i="1"/>
  <c r="AW9" i="1"/>
  <c r="AV9" i="1"/>
  <c r="AW8" i="1"/>
  <c r="AV8" i="1"/>
  <c r="AV7" i="1"/>
  <c r="AN37" i="1"/>
  <c r="AM37" i="1"/>
  <c r="AK37" i="1"/>
  <c r="AP35" i="1"/>
  <c r="AO35" i="1"/>
  <c r="AP32" i="1"/>
  <c r="AO32" i="1"/>
  <c r="AP31" i="1"/>
  <c r="AO31" i="1"/>
  <c r="AO30" i="1"/>
  <c r="AL30" i="1"/>
  <c r="AL37" i="1" s="1"/>
  <c r="AP26" i="1"/>
  <c r="AO26" i="1"/>
  <c r="AP23" i="1"/>
  <c r="AO23" i="1"/>
  <c r="AP22" i="1"/>
  <c r="AO22" i="1"/>
  <c r="AP19" i="1"/>
  <c r="AO19" i="1"/>
  <c r="AP18" i="1"/>
  <c r="AO18" i="1"/>
  <c r="AP15" i="1"/>
  <c r="AO15" i="1"/>
  <c r="AP14" i="1"/>
  <c r="AO14" i="1"/>
  <c r="AP13" i="1"/>
  <c r="AO13" i="1"/>
  <c r="AP12" i="1"/>
  <c r="AO12" i="1"/>
  <c r="AP9" i="1"/>
  <c r="AO9" i="1"/>
  <c r="AP8" i="1"/>
  <c r="AO8" i="1"/>
  <c r="AP7" i="1"/>
  <c r="AO7" i="1"/>
  <c r="AG37" i="1"/>
  <c r="AF37" i="1"/>
  <c r="AD37" i="1"/>
  <c r="AI35" i="1"/>
  <c r="AH35" i="1"/>
  <c r="AI32" i="1"/>
  <c r="AH32" i="1"/>
  <c r="AI31" i="1"/>
  <c r="AH31" i="1"/>
  <c r="AE30" i="1"/>
  <c r="AE37" i="1" s="1"/>
  <c r="AI26" i="1"/>
  <c r="AH26" i="1"/>
  <c r="AI23" i="1"/>
  <c r="AH23" i="1"/>
  <c r="AI22" i="1"/>
  <c r="AH22" i="1"/>
  <c r="AI19" i="1"/>
  <c r="AH19" i="1"/>
  <c r="AI18" i="1"/>
  <c r="AH18" i="1"/>
  <c r="AI15" i="1"/>
  <c r="AH15" i="1"/>
  <c r="AI14" i="1"/>
  <c r="AH14" i="1"/>
  <c r="AI13" i="1"/>
  <c r="AH13" i="1"/>
  <c r="AI12" i="1"/>
  <c r="AH12" i="1"/>
  <c r="AI9" i="1"/>
  <c r="AH9" i="1"/>
  <c r="AI8" i="1"/>
  <c r="AH8" i="1"/>
  <c r="AI7" i="1"/>
  <c r="AH7" i="1"/>
  <c r="AB15" i="1"/>
  <c r="AA15" i="1"/>
  <c r="R7" i="1"/>
  <c r="X30" i="1"/>
  <c r="W37" i="1"/>
  <c r="AB35" i="1"/>
  <c r="AA35" i="1"/>
  <c r="AB32" i="1"/>
  <c r="AA32" i="1"/>
  <c r="AA30" i="1"/>
  <c r="AA26" i="1"/>
  <c r="Y37" i="1"/>
  <c r="AA23" i="1"/>
  <c r="AA18" i="1"/>
  <c r="AA14" i="1"/>
  <c r="AA9" i="1"/>
  <c r="AB8" i="1"/>
  <c r="Z37" i="1"/>
  <c r="S14" i="1"/>
  <c r="S9" i="1"/>
  <c r="S23" i="1"/>
  <c r="S19" i="1"/>
  <c r="S13" i="1"/>
  <c r="S8" i="1"/>
  <c r="S22" i="1"/>
  <c r="S18" i="1"/>
  <c r="S12" i="1"/>
  <c r="S7" i="1"/>
  <c r="S32" i="1"/>
  <c r="T32" i="1" s="1"/>
  <c r="S31" i="1"/>
  <c r="T31" i="1" s="1"/>
  <c r="S30" i="1"/>
  <c r="R26" i="1"/>
  <c r="U26" i="1" s="1"/>
  <c r="Q22" i="1"/>
  <c r="U22" i="1" s="1"/>
  <c r="Q18" i="1"/>
  <c r="T18" i="1" s="1"/>
  <c r="Q23" i="1"/>
  <c r="T23" i="1" s="1"/>
  <c r="Q19" i="1"/>
  <c r="U19" i="1" s="1"/>
  <c r="Q14" i="1"/>
  <c r="T14" i="1" s="1"/>
  <c r="Q13" i="1"/>
  <c r="T13" i="1" s="1"/>
  <c r="Q12" i="1"/>
  <c r="T12" i="1" s="1"/>
  <c r="Q9" i="1"/>
  <c r="Q8" i="1"/>
  <c r="Q7" i="1"/>
  <c r="U7" i="1" s="1"/>
  <c r="Q30" i="1"/>
  <c r="T30" i="1" s="1"/>
  <c r="Q31" i="1"/>
  <c r="U31" i="1" s="1"/>
  <c r="U8" i="1"/>
  <c r="U9" i="1"/>
  <c r="U12" i="1"/>
  <c r="U14" i="1"/>
  <c r="U18" i="1"/>
  <c r="U23" i="1"/>
  <c r="U30" i="1"/>
  <c r="U32" i="1"/>
  <c r="T9" i="1"/>
  <c r="V9" i="1" s="1"/>
  <c r="T22" i="1"/>
  <c r="T26" i="1"/>
  <c r="R37" i="1"/>
  <c r="U35" i="1"/>
  <c r="T35" i="1"/>
  <c r="P37" i="1"/>
  <c r="N8" i="1"/>
  <c r="N9" i="1"/>
  <c r="N12" i="1"/>
  <c r="N13" i="1"/>
  <c r="N14" i="1"/>
  <c r="N18" i="1"/>
  <c r="N19" i="1"/>
  <c r="N22" i="1"/>
  <c r="N23" i="1"/>
  <c r="N26" i="1"/>
  <c r="N30" i="1"/>
  <c r="N31" i="1"/>
  <c r="N32" i="1"/>
  <c r="N35" i="1"/>
  <c r="I7" i="1"/>
  <c r="L26" i="1"/>
  <c r="L37" i="1" s="1"/>
  <c r="G35" i="1"/>
  <c r="F35" i="1"/>
  <c r="G32" i="1"/>
  <c r="F32" i="1"/>
  <c r="G31" i="1"/>
  <c r="F31" i="1"/>
  <c r="G30" i="1"/>
  <c r="F30" i="1"/>
  <c r="G26" i="1"/>
  <c r="F26" i="1"/>
  <c r="G23" i="1"/>
  <c r="F23" i="1"/>
  <c r="G22" i="1"/>
  <c r="F22" i="1"/>
  <c r="G19" i="1"/>
  <c r="F19" i="1"/>
  <c r="G18" i="1"/>
  <c r="F18" i="1"/>
  <c r="G14" i="1"/>
  <c r="F14" i="1"/>
  <c r="G13" i="1"/>
  <c r="F13" i="1"/>
  <c r="G12" i="1"/>
  <c r="F12" i="1"/>
  <c r="G9" i="1"/>
  <c r="F9" i="1"/>
  <c r="G8" i="1"/>
  <c r="F8" i="1"/>
  <c r="K37" i="1"/>
  <c r="J37" i="1"/>
  <c r="M35" i="1"/>
  <c r="M32" i="1"/>
  <c r="M31" i="1"/>
  <c r="M30" i="1"/>
  <c r="M23" i="1"/>
  <c r="M22" i="1"/>
  <c r="M19" i="1"/>
  <c r="M18" i="1"/>
  <c r="M14" i="1"/>
  <c r="M13" i="1"/>
  <c r="M12" i="1"/>
  <c r="M9" i="1"/>
  <c r="M8" i="1"/>
  <c r="N7" i="1"/>
  <c r="M7" i="1"/>
  <c r="C37" i="1"/>
  <c r="D37" i="1"/>
  <c r="E37" i="1"/>
  <c r="G7" i="1"/>
  <c r="F7" i="1"/>
  <c r="I37" i="1"/>
  <c r="B37" i="1"/>
  <c r="T7" i="1" l="1"/>
  <c r="T19" i="1"/>
  <c r="U13" i="1"/>
  <c r="S37" i="1"/>
  <c r="AH30" i="1"/>
  <c r="AV37" i="1"/>
  <c r="AX8" i="1"/>
  <c r="AX9" i="1"/>
  <c r="AX12" i="1"/>
  <c r="AX13" i="1"/>
  <c r="AX14" i="1"/>
  <c r="AX15" i="1"/>
  <c r="AX18" i="1"/>
  <c r="AX19" i="1"/>
  <c r="AX22" i="1"/>
  <c r="AX23" i="1"/>
  <c r="AX26" i="1"/>
  <c r="AX31" i="1"/>
  <c r="AX32" i="1"/>
  <c r="AX35" i="1"/>
  <c r="AX7" i="1"/>
  <c r="AW30" i="1"/>
  <c r="AX30" i="1" s="1"/>
  <c r="AQ7" i="1"/>
  <c r="AQ9" i="1"/>
  <c r="AQ12" i="1"/>
  <c r="AQ13" i="1"/>
  <c r="AQ14" i="1"/>
  <c r="AQ15" i="1"/>
  <c r="AQ18" i="1"/>
  <c r="AQ19" i="1"/>
  <c r="AQ22" i="1"/>
  <c r="AQ23" i="1"/>
  <c r="AQ26" i="1"/>
  <c r="AQ32" i="1"/>
  <c r="AQ35" i="1"/>
  <c r="AO37" i="1"/>
  <c r="AQ31" i="1"/>
  <c r="AQ8" i="1"/>
  <c r="AP30" i="1"/>
  <c r="AP37" i="1" s="1"/>
  <c r="V31" i="1"/>
  <c r="AH37" i="1"/>
  <c r="AJ8" i="1"/>
  <c r="AJ9" i="1"/>
  <c r="AJ12" i="1"/>
  <c r="AJ13" i="1"/>
  <c r="AJ14" i="1"/>
  <c r="AJ18" i="1"/>
  <c r="AJ19" i="1"/>
  <c r="AJ22" i="1"/>
  <c r="AJ23" i="1"/>
  <c r="AJ26" i="1"/>
  <c r="AJ35" i="1"/>
  <c r="AJ32" i="1"/>
  <c r="AJ31" i="1"/>
  <c r="AJ15" i="1"/>
  <c r="AJ7" i="1"/>
  <c r="AI30" i="1"/>
  <c r="AJ30" i="1" s="1"/>
  <c r="V13" i="1"/>
  <c r="AC15" i="1"/>
  <c r="V18" i="1"/>
  <c r="V30" i="1"/>
  <c r="V12" i="1"/>
  <c r="V14" i="1"/>
  <c r="V23" i="1"/>
  <c r="AC35" i="1"/>
  <c r="V32" i="1"/>
  <c r="AC32" i="1"/>
  <c r="V22" i="1"/>
  <c r="AB9" i="1"/>
  <c r="AC9" i="1" s="1"/>
  <c r="AB18" i="1"/>
  <c r="AC18" i="1" s="1"/>
  <c r="AB30" i="1"/>
  <c r="AC30" i="1" s="1"/>
  <c r="M26" i="1"/>
  <c r="O26" i="1" s="1"/>
  <c r="O31" i="1"/>
  <c r="V35" i="1"/>
  <c r="V19" i="1"/>
  <c r="T8" i="1"/>
  <c r="V8" i="1" s="1"/>
  <c r="X37" i="1"/>
  <c r="AB7" i="1"/>
  <c r="AA12" i="1"/>
  <c r="AA13" i="1"/>
  <c r="AB13" i="1"/>
  <c r="AA19" i="1"/>
  <c r="AA22" i="1"/>
  <c r="AB22" i="1"/>
  <c r="AA31" i="1"/>
  <c r="AA8" i="1"/>
  <c r="AC8" i="1" s="1"/>
  <c r="AA7" i="1"/>
  <c r="AB12" i="1"/>
  <c r="AB14" i="1"/>
  <c r="AC14" i="1" s="1"/>
  <c r="AB19" i="1"/>
  <c r="AB23" i="1"/>
  <c r="AC23" i="1" s="1"/>
  <c r="AB26" i="1"/>
  <c r="AC26" i="1" s="1"/>
  <c r="AB31" i="1"/>
  <c r="AC31" i="1" s="1"/>
  <c r="Q37" i="1"/>
  <c r="U37" i="1"/>
  <c r="S38" i="1" s="1"/>
  <c r="H8" i="1"/>
  <c r="H9" i="1"/>
  <c r="H12" i="1"/>
  <c r="H13" i="1"/>
  <c r="H14" i="1"/>
  <c r="H18" i="1"/>
  <c r="H19" i="1"/>
  <c r="H22" i="1"/>
  <c r="H23" i="1"/>
  <c r="H26" i="1"/>
  <c r="H30" i="1"/>
  <c r="H31" i="1"/>
  <c r="H32" i="1"/>
  <c r="H35" i="1"/>
  <c r="O35" i="1"/>
  <c r="O22" i="1"/>
  <c r="O18" i="1"/>
  <c r="O13" i="1"/>
  <c r="O9" i="1"/>
  <c r="O32" i="1"/>
  <c r="O30" i="1"/>
  <c r="O23" i="1"/>
  <c r="O19" i="1"/>
  <c r="O14" i="1"/>
  <c r="O12" i="1"/>
  <c r="O8" i="1"/>
  <c r="V26" i="1"/>
  <c r="V7" i="1"/>
  <c r="H7" i="1"/>
  <c r="N37" i="1"/>
  <c r="L38" i="1" s="1"/>
  <c r="G37" i="1"/>
  <c r="E38" i="1" s="1"/>
  <c r="O7" i="1"/>
  <c r="F37" i="1"/>
  <c r="AC19" i="1" l="1"/>
  <c r="M37" i="1"/>
  <c r="AN38" i="1"/>
  <c r="AP40" i="1"/>
  <c r="AX37" i="1"/>
  <c r="AW37" i="1"/>
  <c r="AU38" i="1" s="1"/>
  <c r="AQ30" i="1"/>
  <c r="AQ37" i="1" s="1"/>
  <c r="AJ37" i="1"/>
  <c r="AI37" i="1"/>
  <c r="AG38" i="1" s="1"/>
  <c r="AC22" i="1"/>
  <c r="AC12" i="1"/>
  <c r="AC13" i="1"/>
  <c r="AA37" i="1"/>
  <c r="AC7" i="1"/>
  <c r="AB37" i="1"/>
  <c r="Z38" i="1" s="1"/>
  <c r="V37" i="1"/>
  <c r="O37" i="1"/>
  <c r="T37" i="1"/>
  <c r="H37" i="1"/>
  <c r="AC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Yareth Mojica</author>
    <author>Julia Aspinall</author>
  </authors>
  <commentList>
    <comment ref="AZ7" authorId="0" guid="{233391F3-5F1C-4D9E-9874-08A8A3A61316}" shapeId="0" xr:uid="{00000000-0006-0000-0000-000001000000}">
      <text>
        <r>
          <rPr>
            <b/>
            <sz val="9"/>
            <color indexed="81"/>
            <rFont val="Tahoma"/>
            <family val="2"/>
          </rPr>
          <t>Yareth Mojica:</t>
        </r>
        <r>
          <rPr>
            <sz val="9"/>
            <color indexed="81"/>
            <rFont val="Tahoma"/>
            <family val="2"/>
          </rPr>
          <t xml:space="preserve">
Credit 10K from June billing
</t>
        </r>
      </text>
    </comment>
    <comment ref="W15" authorId="0" guid="{D04A0CDE-9D28-454F-BF66-2D9A916FA769}" shapeId="0" xr:uid="{00000000-0006-0000-0000-000002000000}">
      <text>
        <r>
          <rPr>
            <b/>
            <sz val="9"/>
            <color indexed="81"/>
            <rFont val="Tahoma"/>
            <family val="2"/>
          </rPr>
          <t>Yareth Mojica:</t>
        </r>
        <r>
          <rPr>
            <sz val="9"/>
            <color indexed="81"/>
            <rFont val="Tahoma"/>
            <family val="2"/>
          </rPr>
          <t xml:space="preserve">
5,250 April and 1,875 is for May, vouchered the total of 7K in April
</t>
        </r>
      </text>
    </comment>
    <comment ref="B32" authorId="1" guid="{CC3CA810-21F6-4292-A778-0B4435A188A7}" shapeId="0" xr:uid="{00000000-0006-0000-0000-000003000000}">
      <text>
        <r>
          <rPr>
            <b/>
            <sz val="9"/>
            <color indexed="81"/>
            <rFont val="Tahoma"/>
            <family val="2"/>
          </rPr>
          <t>Julia Aspinall:</t>
        </r>
        <r>
          <rPr>
            <sz val="9"/>
            <color indexed="81"/>
            <rFont val="Tahoma"/>
            <family val="2"/>
          </rPr>
          <t xml:space="preserve">
moved to Feb/Mar
</t>
        </r>
      </text>
    </comment>
  </commentList>
</comments>
</file>

<file path=xl/sharedStrings.xml><?xml version="1.0" encoding="utf-8"?>
<sst xmlns="http://schemas.openxmlformats.org/spreadsheetml/2006/main" count="197" uniqueCount="42">
  <si>
    <t>LLK</t>
  </si>
  <si>
    <t>Print</t>
  </si>
  <si>
    <t>Online</t>
  </si>
  <si>
    <t>TV</t>
  </si>
  <si>
    <t>FONO</t>
  </si>
  <si>
    <t>RDL</t>
  </si>
  <si>
    <t>VBL</t>
  </si>
  <si>
    <t>Actuals</t>
  </si>
  <si>
    <t>Budget</t>
  </si>
  <si>
    <t>Variance</t>
  </si>
  <si>
    <t>IML</t>
  </si>
  <si>
    <t>GSV</t>
  </si>
  <si>
    <t>January</t>
  </si>
  <si>
    <t>February</t>
  </si>
  <si>
    <t>March</t>
  </si>
  <si>
    <t>April</t>
  </si>
  <si>
    <t>GS App</t>
  </si>
  <si>
    <t>YTD Variance (Against Budget)</t>
  </si>
  <si>
    <t>Actual to Budget %</t>
  </si>
  <si>
    <t>PMI Monthly Spend Invoice Reconciliation - FY14</t>
  </si>
  <si>
    <t>Brand</t>
  </si>
  <si>
    <t>1st part invoice</t>
  </si>
  <si>
    <t>2nd part invoice</t>
  </si>
  <si>
    <t>Accrual</t>
  </si>
  <si>
    <t>Spend (1st pt + accrued)</t>
  </si>
  <si>
    <t>A</t>
  </si>
  <si>
    <t>B</t>
  </si>
  <si>
    <t>C</t>
  </si>
  <si>
    <t>D-E</t>
  </si>
  <si>
    <t>D=A+C</t>
  </si>
  <si>
    <t>E=A+B</t>
  </si>
  <si>
    <t>Variance (Act vs Accr)</t>
  </si>
  <si>
    <t>Radio</t>
  </si>
  <si>
    <t>May</t>
  </si>
  <si>
    <t>June</t>
  </si>
  <si>
    <t>July</t>
  </si>
  <si>
    <t>s/b: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</si>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</sst>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0" fillId="0" borderId="5" xfId="0" applyFont="1" applyBorder="1"/>
    <xf numFmtId="38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8" fontId="0" fillId="0" borderId="0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 vertical="center" wrapText="1"/>
    </xf>
    <xf numFmtId="38" fontId="0" fillId="4" borderId="1" xfId="0" applyNumberFormat="1" applyFill="1" applyBorder="1" applyAlignment="1">
      <alignment horizontal="center"/>
    </xf>
    <xf numFmtId="3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8" fontId="0" fillId="4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2.xml"/><Relationship Id="rId299" Type="http://schemas.openxmlformats.org/officeDocument/2006/relationships/revisionLog" Target="revisionLog11.xml"/><Relationship Id="rId303" Type="http://schemas.openxmlformats.org/officeDocument/2006/relationships/revisionLog" Target="revisionLog13.xml"/><Relationship Id="rId42" Type="http://schemas.openxmlformats.org/officeDocument/2006/relationships/revisionLog" Target="revisionLog16.xml"/><Relationship Id="rId63" Type="http://schemas.openxmlformats.org/officeDocument/2006/relationships/revisionLog" Target="revisionLog141.xml"/><Relationship Id="rId84" Type="http://schemas.openxmlformats.org/officeDocument/2006/relationships/revisionLog" Target="revisionLog18.xml"/><Relationship Id="rId138" Type="http://schemas.openxmlformats.org/officeDocument/2006/relationships/revisionLog" Target="revisionLog114.xml"/><Relationship Id="rId159" Type="http://schemas.openxmlformats.org/officeDocument/2006/relationships/revisionLog" Target="revisionLog17.xml"/><Relationship Id="rId324" Type="http://schemas.openxmlformats.org/officeDocument/2006/relationships/revisionLog" Target="revisionLog14.xml"/><Relationship Id="rId345" Type="http://schemas.openxmlformats.org/officeDocument/2006/relationships/revisionLog" Target="revisionLog15.xml"/><Relationship Id="rId170" Type="http://schemas.openxmlformats.org/officeDocument/2006/relationships/revisionLog" Target="revisionLog191.xml"/><Relationship Id="rId191" Type="http://schemas.openxmlformats.org/officeDocument/2006/relationships/revisionLog" Target="revisionLog110.xml"/><Relationship Id="rId205" Type="http://schemas.openxmlformats.org/officeDocument/2006/relationships/revisionLog" Target="revisionLog116.xml"/><Relationship Id="rId226" Type="http://schemas.openxmlformats.org/officeDocument/2006/relationships/revisionLog" Target="revisionLog117.xml"/><Relationship Id="rId247" Type="http://schemas.openxmlformats.org/officeDocument/2006/relationships/revisionLog" Target="revisionLog111.xml"/><Relationship Id="rId107" Type="http://schemas.openxmlformats.org/officeDocument/2006/relationships/revisionLog" Target="revisionLog142.xml"/><Relationship Id="rId268" Type="http://schemas.openxmlformats.org/officeDocument/2006/relationships/revisionLog" Target="revisionLog131.xml"/><Relationship Id="rId289" Type="http://schemas.openxmlformats.org/officeDocument/2006/relationships/revisionLog" Target="revisionLog143.xml"/><Relationship Id="rId53" Type="http://schemas.openxmlformats.org/officeDocument/2006/relationships/revisionLog" Target="revisionLog13111.xml"/><Relationship Id="rId74" Type="http://schemas.openxmlformats.org/officeDocument/2006/relationships/revisionLog" Target="revisionLog1911.xml"/><Relationship Id="rId128" Type="http://schemas.openxmlformats.org/officeDocument/2006/relationships/revisionLog" Target="revisionLog11411.xml"/><Relationship Id="rId149" Type="http://schemas.openxmlformats.org/officeDocument/2006/relationships/revisionLog" Target="revisionLog171.xml"/><Relationship Id="rId314" Type="http://schemas.openxmlformats.org/officeDocument/2006/relationships/revisionLog" Target="revisionLog151.xml"/><Relationship Id="rId335" Type="http://schemas.openxmlformats.org/officeDocument/2006/relationships/revisionLog" Target="revisionLog19.xml"/><Relationship Id="rId356" Type="http://schemas.openxmlformats.org/officeDocument/2006/relationships/revisionLog" Target="revisionLog112.xml"/><Relationship Id="rId95" Type="http://schemas.openxmlformats.org/officeDocument/2006/relationships/revisionLog" Target="revisionLog1321.xml"/><Relationship Id="rId160" Type="http://schemas.openxmlformats.org/officeDocument/2006/relationships/revisionLog" Target="revisionLog1102.xml"/><Relationship Id="rId181" Type="http://schemas.openxmlformats.org/officeDocument/2006/relationships/revisionLog" Target="revisionLog1142.xml"/><Relationship Id="rId216" Type="http://schemas.openxmlformats.org/officeDocument/2006/relationships/revisionLog" Target="revisionLog11711.xml"/><Relationship Id="rId237" Type="http://schemas.openxmlformats.org/officeDocument/2006/relationships/revisionLog" Target="revisionLog1111.xml"/><Relationship Id="rId258" Type="http://schemas.openxmlformats.org/officeDocument/2006/relationships/revisionLog" Target="revisionLog1431.xml"/><Relationship Id="rId279" Type="http://schemas.openxmlformats.org/officeDocument/2006/relationships/revisionLog" Target="revisionLog1511.xml"/><Relationship Id="rId43" Type="http://schemas.openxmlformats.org/officeDocument/2006/relationships/revisionLog" Target="revisionLog1111111.xml"/><Relationship Id="rId64" Type="http://schemas.openxmlformats.org/officeDocument/2006/relationships/revisionLog" Target="revisionLog1711111.xml"/><Relationship Id="rId118" Type="http://schemas.openxmlformats.org/officeDocument/2006/relationships/revisionLog" Target="revisionLog1161.xml"/><Relationship Id="rId139" Type="http://schemas.openxmlformats.org/officeDocument/2006/relationships/revisionLog" Target="revisionLog1181.xml"/><Relationship Id="rId290" Type="http://schemas.openxmlformats.org/officeDocument/2006/relationships/revisionLog" Target="revisionLog192.xml"/><Relationship Id="rId304" Type="http://schemas.openxmlformats.org/officeDocument/2006/relationships/revisionLog" Target="revisionLog1121.xml"/><Relationship Id="rId325" Type="http://schemas.openxmlformats.org/officeDocument/2006/relationships/revisionLog" Target="revisionLog113.xml"/><Relationship Id="rId346" Type="http://schemas.openxmlformats.org/officeDocument/2006/relationships/revisionLog" Target="revisionLog115.xml"/><Relationship Id="rId85" Type="http://schemas.openxmlformats.org/officeDocument/2006/relationships/revisionLog" Target="revisionLog142111.xml"/><Relationship Id="rId150" Type="http://schemas.openxmlformats.org/officeDocument/2006/relationships/revisionLog" Target="revisionLog1931.xml"/><Relationship Id="rId171" Type="http://schemas.openxmlformats.org/officeDocument/2006/relationships/revisionLog" Target="revisionLog11511.xml"/><Relationship Id="rId192" Type="http://schemas.openxmlformats.org/officeDocument/2006/relationships/revisionLog" Target="revisionLog119.xml"/><Relationship Id="rId206" Type="http://schemas.openxmlformats.org/officeDocument/2006/relationships/revisionLog" Target="revisionLog121.xml"/><Relationship Id="rId227" Type="http://schemas.openxmlformats.org/officeDocument/2006/relationships/revisionLog" Target="revisionLog122.xml"/><Relationship Id="rId248" Type="http://schemas.openxmlformats.org/officeDocument/2006/relationships/revisionLog" Target="revisionLog14311.xml"/><Relationship Id="rId269" Type="http://schemas.openxmlformats.org/officeDocument/2006/relationships/revisionLog" Target="revisionLog1921.xml"/><Relationship Id="rId108" Type="http://schemas.openxmlformats.org/officeDocument/2006/relationships/revisionLog" Target="revisionLog19211.xml"/><Relationship Id="rId129" Type="http://schemas.openxmlformats.org/officeDocument/2006/relationships/revisionLog" Target="revisionLog1201.xml"/><Relationship Id="rId280" Type="http://schemas.openxmlformats.org/officeDocument/2006/relationships/revisionLog" Target="revisionLog1112.xml"/><Relationship Id="rId315" Type="http://schemas.openxmlformats.org/officeDocument/2006/relationships/revisionLog" Target="revisionLog1131.xml"/><Relationship Id="rId336" Type="http://schemas.openxmlformats.org/officeDocument/2006/relationships/revisionLog" Target="revisionLog1151.xml"/><Relationship Id="rId357" Type="http://schemas.openxmlformats.org/officeDocument/2006/relationships/revisionLog" Target="revisionLog118.xml"/><Relationship Id="rId54" Type="http://schemas.openxmlformats.org/officeDocument/2006/relationships/revisionLog" Target="revisionLog1311.xml"/><Relationship Id="rId75" Type="http://schemas.openxmlformats.org/officeDocument/2006/relationships/revisionLog" Target="revisionLog192111.xml"/><Relationship Id="rId96" Type="http://schemas.openxmlformats.org/officeDocument/2006/relationships/revisionLog" Target="revisionLog1322.xml"/><Relationship Id="rId140" Type="http://schemas.openxmlformats.org/officeDocument/2006/relationships/revisionLog" Target="revisionLog124.xml"/><Relationship Id="rId161" Type="http://schemas.openxmlformats.org/officeDocument/2006/relationships/revisionLog" Target="revisionLog1922.xml"/><Relationship Id="rId182" Type="http://schemas.openxmlformats.org/officeDocument/2006/relationships/revisionLog" Target="revisionLog12112.xml"/><Relationship Id="rId217" Type="http://schemas.openxmlformats.org/officeDocument/2006/relationships/revisionLog" Target="revisionLog12213.xml"/><Relationship Id="rId238" Type="http://schemas.openxmlformats.org/officeDocument/2006/relationships/revisionLog" Target="revisionLog123.xml"/><Relationship Id="rId259" Type="http://schemas.openxmlformats.org/officeDocument/2006/relationships/revisionLog" Target="revisionLog19212.xml"/><Relationship Id="rId119" Type="http://schemas.openxmlformats.org/officeDocument/2006/relationships/revisionLog" Target="revisionLog11911.xml"/><Relationship Id="rId270" Type="http://schemas.openxmlformats.org/officeDocument/2006/relationships/revisionLog" Target="revisionLog11121.xml"/><Relationship Id="rId291" Type="http://schemas.openxmlformats.org/officeDocument/2006/relationships/revisionLog" Target="revisionLog1113.xml"/><Relationship Id="rId305" Type="http://schemas.openxmlformats.org/officeDocument/2006/relationships/revisionLog" Target="revisionLog1182.xml"/><Relationship Id="rId326" Type="http://schemas.openxmlformats.org/officeDocument/2006/relationships/revisionLog" Target="revisionLog11512.xml"/><Relationship Id="rId347" Type="http://schemas.openxmlformats.org/officeDocument/2006/relationships/revisionLog" Target="revisionLog120.xml"/><Relationship Id="rId44" Type="http://schemas.openxmlformats.org/officeDocument/2006/relationships/revisionLog" Target="revisionLog111111.xml"/><Relationship Id="rId65" Type="http://schemas.openxmlformats.org/officeDocument/2006/relationships/revisionLog" Target="revisionLog171111.xml"/><Relationship Id="rId86" Type="http://schemas.openxmlformats.org/officeDocument/2006/relationships/revisionLog" Target="revisionLog11311.xml"/><Relationship Id="rId130" Type="http://schemas.openxmlformats.org/officeDocument/2006/relationships/revisionLog" Target="revisionLog1231.xml"/><Relationship Id="rId151" Type="http://schemas.openxmlformats.org/officeDocument/2006/relationships/revisionLog" Target="revisionLog110311.xml"/><Relationship Id="rId172" Type="http://schemas.openxmlformats.org/officeDocument/2006/relationships/revisionLog" Target="revisionLog12121.xml"/><Relationship Id="rId193" Type="http://schemas.openxmlformats.org/officeDocument/2006/relationships/revisionLog" Target="revisionLog125.xml"/><Relationship Id="rId207" Type="http://schemas.openxmlformats.org/officeDocument/2006/relationships/revisionLog" Target="revisionLog1232.xml"/><Relationship Id="rId228" Type="http://schemas.openxmlformats.org/officeDocument/2006/relationships/revisionLog" Target="revisionLog127.xml"/><Relationship Id="rId249" Type="http://schemas.openxmlformats.org/officeDocument/2006/relationships/revisionLog" Target="revisionLog15111.xml"/><Relationship Id="rId109" Type="http://schemas.openxmlformats.org/officeDocument/2006/relationships/revisionLog" Target="revisionLog11101.xml"/><Relationship Id="rId260" Type="http://schemas.openxmlformats.org/officeDocument/2006/relationships/revisionLog" Target="revisionLog111211.xml"/><Relationship Id="rId281" Type="http://schemas.openxmlformats.org/officeDocument/2006/relationships/revisionLog" Target="revisionLog11312.xml"/><Relationship Id="rId316" Type="http://schemas.openxmlformats.org/officeDocument/2006/relationships/revisionLog" Target="revisionLog1152.xml"/><Relationship Id="rId337" Type="http://schemas.openxmlformats.org/officeDocument/2006/relationships/revisionLog" Target="revisionLog1202.xml"/><Relationship Id="rId55" Type="http://schemas.openxmlformats.org/officeDocument/2006/relationships/revisionLog" Target="revisionLog13121.xml"/><Relationship Id="rId76" Type="http://schemas.openxmlformats.org/officeDocument/2006/relationships/revisionLog" Target="revisionLog1721.xml"/><Relationship Id="rId97" Type="http://schemas.openxmlformats.org/officeDocument/2006/relationships/revisionLog" Target="revisionLog12213111.xml"/><Relationship Id="rId120" Type="http://schemas.openxmlformats.org/officeDocument/2006/relationships/revisionLog" Target="revisionLog193111.xml"/><Relationship Id="rId141" Type="http://schemas.openxmlformats.org/officeDocument/2006/relationships/revisionLog" Target="revisionLog114311.xml"/><Relationship Id="rId358" Type="http://schemas.openxmlformats.org/officeDocument/2006/relationships/revisionLog" Target="revisionLog1.xml"/><Relationship Id="rId162" Type="http://schemas.openxmlformats.org/officeDocument/2006/relationships/revisionLog" Target="revisionLog115211.xml"/><Relationship Id="rId183" Type="http://schemas.openxmlformats.org/officeDocument/2006/relationships/revisionLog" Target="revisionLog1261.xml"/><Relationship Id="rId218" Type="http://schemas.openxmlformats.org/officeDocument/2006/relationships/revisionLog" Target="revisionLog1281.xml"/><Relationship Id="rId239" Type="http://schemas.openxmlformats.org/officeDocument/2006/relationships/revisionLog" Target="revisionLog134.xml"/><Relationship Id="rId250" Type="http://schemas.openxmlformats.org/officeDocument/2006/relationships/revisionLog" Target="revisionLog193.xml"/><Relationship Id="rId271" Type="http://schemas.openxmlformats.org/officeDocument/2006/relationships/revisionLog" Target="revisionLog113121.xml"/><Relationship Id="rId292" Type="http://schemas.openxmlformats.org/officeDocument/2006/relationships/revisionLog" Target="revisionLog11821.xml"/><Relationship Id="rId306" Type="http://schemas.openxmlformats.org/officeDocument/2006/relationships/revisionLog" Target="revisionLog130.xml"/><Relationship Id="rId45" Type="http://schemas.openxmlformats.org/officeDocument/2006/relationships/revisionLog" Target="revisionLog11111.xml"/><Relationship Id="rId66" Type="http://schemas.openxmlformats.org/officeDocument/2006/relationships/revisionLog" Target="revisionLog17111.xml"/><Relationship Id="rId87" Type="http://schemas.openxmlformats.org/officeDocument/2006/relationships/revisionLog" Target="revisionLog112112.xml"/><Relationship Id="rId110" Type="http://schemas.openxmlformats.org/officeDocument/2006/relationships/revisionLog" Target="revisionLog19221.xml"/><Relationship Id="rId131" Type="http://schemas.openxmlformats.org/officeDocument/2006/relationships/revisionLog" Target="revisionLog1152111.xml"/><Relationship Id="rId327" Type="http://schemas.openxmlformats.org/officeDocument/2006/relationships/revisionLog" Target="revisionLog126.xml"/><Relationship Id="rId348" Type="http://schemas.openxmlformats.org/officeDocument/2006/relationships/revisionLog" Target="revisionLog129.xml"/><Relationship Id="rId152" Type="http://schemas.openxmlformats.org/officeDocument/2006/relationships/revisionLog" Target="revisionLog1932.xml"/><Relationship Id="rId173" Type="http://schemas.openxmlformats.org/officeDocument/2006/relationships/revisionLog" Target="revisionLog126111.xml"/><Relationship Id="rId194" Type="http://schemas.openxmlformats.org/officeDocument/2006/relationships/revisionLog" Target="revisionLog12711.xml"/><Relationship Id="rId208" Type="http://schemas.openxmlformats.org/officeDocument/2006/relationships/revisionLog" Target="revisionLog1291.xml"/><Relationship Id="rId229" Type="http://schemas.openxmlformats.org/officeDocument/2006/relationships/revisionLog" Target="revisionLog13011.xml"/><Relationship Id="rId224" Type="http://schemas.openxmlformats.org/officeDocument/2006/relationships/revisionLog" Target="revisionLog130111.xml"/><Relationship Id="rId240" Type="http://schemas.openxmlformats.org/officeDocument/2006/relationships/revisionLog" Target="revisionLog143111.xml"/><Relationship Id="rId245" Type="http://schemas.openxmlformats.org/officeDocument/2006/relationships/revisionLog" Target="revisionLog15112.xml"/><Relationship Id="rId261" Type="http://schemas.openxmlformats.org/officeDocument/2006/relationships/revisionLog" Target="revisionLog1122.xml"/><Relationship Id="rId266" Type="http://schemas.openxmlformats.org/officeDocument/2006/relationships/revisionLog" Target="revisionLog1131211.xml"/><Relationship Id="rId287" Type="http://schemas.openxmlformats.org/officeDocument/2006/relationships/revisionLog" Target="revisionLog11131.xml"/><Relationship Id="rId56" Type="http://schemas.openxmlformats.org/officeDocument/2006/relationships/revisionLog" Target="revisionLog1411111.xml"/><Relationship Id="rId77" Type="http://schemas.openxmlformats.org/officeDocument/2006/relationships/revisionLog" Target="revisionLog110111.xml"/><Relationship Id="rId100" Type="http://schemas.openxmlformats.org/officeDocument/2006/relationships/revisionLog" Target="revisionLog114111.xml"/><Relationship Id="rId105" Type="http://schemas.openxmlformats.org/officeDocument/2006/relationships/revisionLog" Target="revisionLog115111.xml"/><Relationship Id="rId126" Type="http://schemas.openxmlformats.org/officeDocument/2006/relationships/revisionLog" Target="revisionLog11422.xml"/><Relationship Id="rId147" Type="http://schemas.openxmlformats.org/officeDocument/2006/relationships/revisionLog" Target="revisionLog1711.xml"/><Relationship Id="rId168" Type="http://schemas.openxmlformats.org/officeDocument/2006/relationships/revisionLog" Target="revisionLog1144.xml"/><Relationship Id="rId282" Type="http://schemas.openxmlformats.org/officeDocument/2006/relationships/revisionLog" Target="revisionLog118211.xml"/><Relationship Id="rId312" Type="http://schemas.openxmlformats.org/officeDocument/2006/relationships/revisionLog" Target="revisionLog11521.xml"/><Relationship Id="rId317" Type="http://schemas.openxmlformats.org/officeDocument/2006/relationships/revisionLog" Target="revisionLog1323.xml"/><Relationship Id="rId333" Type="http://schemas.openxmlformats.org/officeDocument/2006/relationships/revisionLog" Target="revisionLog1282.xml"/><Relationship Id="rId338" Type="http://schemas.openxmlformats.org/officeDocument/2006/relationships/revisionLog" Target="revisionLog133.xml"/><Relationship Id="rId354" Type="http://schemas.openxmlformats.org/officeDocument/2006/relationships/revisionLog" Target="revisionLog128.xml"/><Relationship Id="rId359" Type="http://schemas.openxmlformats.org/officeDocument/2006/relationships/revisionLog" Target="revisionLog2.xml"/><Relationship Id="rId51" Type="http://schemas.openxmlformats.org/officeDocument/2006/relationships/revisionLog" Target="revisionLog1141111.xml"/><Relationship Id="rId72" Type="http://schemas.openxmlformats.org/officeDocument/2006/relationships/revisionLog" Target="revisionLog122111.xml"/><Relationship Id="rId93" Type="http://schemas.openxmlformats.org/officeDocument/2006/relationships/revisionLog" Target="revisionLog1151111.xml"/><Relationship Id="rId98" Type="http://schemas.openxmlformats.org/officeDocument/2006/relationships/revisionLog" Target="revisionLog11611.xml"/><Relationship Id="rId121" Type="http://schemas.openxmlformats.org/officeDocument/2006/relationships/revisionLog" Target="revisionLog11321.xml"/><Relationship Id="rId142" Type="http://schemas.openxmlformats.org/officeDocument/2006/relationships/revisionLog" Target="revisionLog119211.xml"/><Relationship Id="rId163" Type="http://schemas.openxmlformats.org/officeDocument/2006/relationships/revisionLog" Target="revisionLog192121.xml"/><Relationship Id="rId184" Type="http://schemas.openxmlformats.org/officeDocument/2006/relationships/revisionLog" Target="revisionLog1202111.xml"/><Relationship Id="rId189" Type="http://schemas.openxmlformats.org/officeDocument/2006/relationships/revisionLog" Target="revisionLog127111.xml"/><Relationship Id="rId219" Type="http://schemas.openxmlformats.org/officeDocument/2006/relationships/revisionLog" Target="revisionLog1301111.xml"/><Relationship Id="rId214" Type="http://schemas.openxmlformats.org/officeDocument/2006/relationships/revisionLog" Target="revisionLog13011111.xml"/><Relationship Id="rId230" Type="http://schemas.openxmlformats.org/officeDocument/2006/relationships/revisionLog" Target="revisionLog1341.xml"/><Relationship Id="rId235" Type="http://schemas.openxmlformats.org/officeDocument/2006/relationships/revisionLog" Target="revisionLog135.xml"/><Relationship Id="rId251" Type="http://schemas.openxmlformats.org/officeDocument/2006/relationships/revisionLog" Target="revisionLog11121111.xml"/><Relationship Id="rId256" Type="http://schemas.openxmlformats.org/officeDocument/2006/relationships/revisionLog" Target="revisionLog11221.xml"/><Relationship Id="rId277" Type="http://schemas.openxmlformats.org/officeDocument/2006/relationships/revisionLog" Target="revisionLog1182111.xml"/><Relationship Id="rId298" Type="http://schemas.openxmlformats.org/officeDocument/2006/relationships/revisionLog" Target="revisionLog1312.xml"/><Relationship Id="rId46" Type="http://schemas.openxmlformats.org/officeDocument/2006/relationships/revisionLog" Target="revisionLog11112.xml"/><Relationship Id="rId67" Type="http://schemas.openxmlformats.org/officeDocument/2006/relationships/revisionLog" Target="revisionLog151121.xml"/><Relationship Id="rId116" Type="http://schemas.openxmlformats.org/officeDocument/2006/relationships/revisionLog" Target="revisionLog11811.xml"/><Relationship Id="rId137" Type="http://schemas.openxmlformats.org/officeDocument/2006/relationships/revisionLog" Target="revisionLog11102.xml"/><Relationship Id="rId158" Type="http://schemas.openxmlformats.org/officeDocument/2006/relationships/revisionLog" Target="revisionLog1143.xml"/><Relationship Id="rId272" Type="http://schemas.openxmlformats.org/officeDocument/2006/relationships/revisionLog" Target="revisionLog1151211.xml"/><Relationship Id="rId293" Type="http://schemas.openxmlformats.org/officeDocument/2006/relationships/revisionLog" Target="revisionLog12021.xml"/><Relationship Id="rId302" Type="http://schemas.openxmlformats.org/officeDocument/2006/relationships/revisionLog" Target="revisionLog13231.xml"/><Relationship Id="rId307" Type="http://schemas.openxmlformats.org/officeDocument/2006/relationships/revisionLog" Target="revisionLog136.xml"/><Relationship Id="rId323" Type="http://schemas.openxmlformats.org/officeDocument/2006/relationships/revisionLog" Target="revisionLog1262.xml"/><Relationship Id="rId328" Type="http://schemas.openxmlformats.org/officeDocument/2006/relationships/revisionLog" Target="revisionLog12821.xml"/><Relationship Id="rId344" Type="http://schemas.openxmlformats.org/officeDocument/2006/relationships/revisionLog" Target="revisionLog1292.xml"/><Relationship Id="rId349" Type="http://schemas.openxmlformats.org/officeDocument/2006/relationships/revisionLog" Target="revisionLog137.xml"/><Relationship Id="rId41" Type="http://schemas.openxmlformats.org/officeDocument/2006/relationships/revisionLog" Target="revisionLog181.xml"/><Relationship Id="rId62" Type="http://schemas.openxmlformats.org/officeDocument/2006/relationships/revisionLog" Target="revisionLog1511211.xml"/><Relationship Id="rId83" Type="http://schemas.openxmlformats.org/officeDocument/2006/relationships/revisionLog" Target="revisionLog110211.xml"/><Relationship Id="rId88" Type="http://schemas.openxmlformats.org/officeDocument/2006/relationships/revisionLog" Target="revisionLog112211.xml"/><Relationship Id="rId111" Type="http://schemas.openxmlformats.org/officeDocument/2006/relationships/revisionLog" Target="revisionLog118111.xml"/><Relationship Id="rId132" Type="http://schemas.openxmlformats.org/officeDocument/2006/relationships/revisionLog" Target="revisionLog123211.xml"/><Relationship Id="rId153" Type="http://schemas.openxmlformats.org/officeDocument/2006/relationships/revisionLog" Target="revisionLog11031.xml"/><Relationship Id="rId174" Type="http://schemas.openxmlformats.org/officeDocument/2006/relationships/revisionLog" Target="revisionLog11622.xml"/><Relationship Id="rId179" Type="http://schemas.openxmlformats.org/officeDocument/2006/relationships/revisionLog" Target="revisionLog11421.xml"/><Relationship Id="rId195" Type="http://schemas.openxmlformats.org/officeDocument/2006/relationships/revisionLog" Target="revisionLog120212.xml"/><Relationship Id="rId209" Type="http://schemas.openxmlformats.org/officeDocument/2006/relationships/revisionLog" Target="revisionLog12221.xml"/><Relationship Id="rId190" Type="http://schemas.openxmlformats.org/officeDocument/2006/relationships/revisionLog" Target="revisionLog1202121.xml"/><Relationship Id="rId204" Type="http://schemas.openxmlformats.org/officeDocument/2006/relationships/revisionLog" Target="revisionLog122211.xml"/><Relationship Id="rId220" Type="http://schemas.openxmlformats.org/officeDocument/2006/relationships/revisionLog" Target="revisionLog13411.xml"/><Relationship Id="rId225" Type="http://schemas.openxmlformats.org/officeDocument/2006/relationships/revisionLog" Target="revisionLog1351.xml"/><Relationship Id="rId241" Type="http://schemas.openxmlformats.org/officeDocument/2006/relationships/revisionLog" Target="revisionLog152.xml"/><Relationship Id="rId246" Type="http://schemas.openxmlformats.org/officeDocument/2006/relationships/revisionLog" Target="revisionLog195.xml"/><Relationship Id="rId267" Type="http://schemas.openxmlformats.org/officeDocument/2006/relationships/revisionLog" Target="revisionLog11512111.xml"/><Relationship Id="rId288" Type="http://schemas.openxmlformats.org/officeDocument/2006/relationships/revisionLog" Target="revisionLog1203.xml"/><Relationship Id="rId57" Type="http://schemas.openxmlformats.org/officeDocument/2006/relationships/revisionLog" Target="revisionLog141111.xml"/><Relationship Id="rId106" Type="http://schemas.openxmlformats.org/officeDocument/2006/relationships/revisionLog" Target="revisionLog113211.xml"/><Relationship Id="rId127" Type="http://schemas.openxmlformats.org/officeDocument/2006/relationships/revisionLog" Target="revisionLog12011.xml"/><Relationship Id="rId262" Type="http://schemas.openxmlformats.org/officeDocument/2006/relationships/revisionLog" Target="revisionLog11312111.xml"/><Relationship Id="rId283" Type="http://schemas.openxmlformats.org/officeDocument/2006/relationships/revisionLog" Target="revisionLog12031.xml"/><Relationship Id="rId313" Type="http://schemas.openxmlformats.org/officeDocument/2006/relationships/revisionLog" Target="revisionLog1371.xml"/><Relationship Id="rId318" Type="http://schemas.openxmlformats.org/officeDocument/2006/relationships/revisionLog" Target="revisionLog138.xml"/><Relationship Id="rId339" Type="http://schemas.openxmlformats.org/officeDocument/2006/relationships/revisionLog" Target="revisionLog139.xml"/><Relationship Id="rId52" Type="http://schemas.openxmlformats.org/officeDocument/2006/relationships/revisionLog" Target="revisionLog131111.xml"/><Relationship Id="rId73" Type="http://schemas.openxmlformats.org/officeDocument/2006/relationships/revisionLog" Target="revisionLog19112.xml"/><Relationship Id="rId78" Type="http://schemas.openxmlformats.org/officeDocument/2006/relationships/revisionLog" Target="revisionLog11011.xml"/><Relationship Id="rId94" Type="http://schemas.openxmlformats.org/officeDocument/2006/relationships/revisionLog" Target="revisionLog13211.xml"/><Relationship Id="rId99" Type="http://schemas.openxmlformats.org/officeDocument/2006/relationships/revisionLog" Target="revisionLog14211.xml"/><Relationship Id="rId101" Type="http://schemas.openxmlformats.org/officeDocument/2006/relationships/revisionLog" Target="revisionLog114211.xml"/><Relationship Id="rId122" Type="http://schemas.openxmlformats.org/officeDocument/2006/relationships/revisionLog" Target="revisionLog11322.xml"/><Relationship Id="rId143" Type="http://schemas.openxmlformats.org/officeDocument/2006/relationships/revisionLog" Target="revisionLog13122.xml"/><Relationship Id="rId148" Type="http://schemas.openxmlformats.org/officeDocument/2006/relationships/revisionLog" Target="revisionLog19311.xml"/><Relationship Id="rId164" Type="http://schemas.openxmlformats.org/officeDocument/2006/relationships/revisionLog" Target="revisionLog115212.xml"/><Relationship Id="rId169" Type="http://schemas.openxmlformats.org/officeDocument/2006/relationships/revisionLog" Target="revisionLog11621.xml"/><Relationship Id="rId185" Type="http://schemas.openxmlformats.org/officeDocument/2006/relationships/revisionLog" Target="revisionLog11921.xml"/><Relationship Id="rId334" Type="http://schemas.openxmlformats.org/officeDocument/2006/relationships/revisionLog" Target="revisionLog1391.xml"/><Relationship Id="rId350" Type="http://schemas.openxmlformats.org/officeDocument/2006/relationships/revisionLog" Target="revisionLog140.xml"/><Relationship Id="rId355" Type="http://schemas.openxmlformats.org/officeDocument/2006/relationships/revisionLog" Target="revisionLog132.xml"/><Relationship Id="rId180" Type="http://schemas.openxmlformats.org/officeDocument/2006/relationships/revisionLog" Target="revisionLog12213112.xml"/><Relationship Id="rId210" Type="http://schemas.openxmlformats.org/officeDocument/2006/relationships/revisionLog" Target="revisionLog1222.xml"/><Relationship Id="rId215" Type="http://schemas.openxmlformats.org/officeDocument/2006/relationships/revisionLog" Target="revisionLog1272.xml"/><Relationship Id="rId236" Type="http://schemas.openxmlformats.org/officeDocument/2006/relationships/revisionLog" Target="revisionLog1361.xml"/><Relationship Id="rId257" Type="http://schemas.openxmlformats.org/officeDocument/2006/relationships/revisionLog" Target="revisionLog113121111.xml"/><Relationship Id="rId278" Type="http://schemas.openxmlformats.org/officeDocument/2006/relationships/revisionLog" Target="revisionLog1313.xml"/><Relationship Id="rId231" Type="http://schemas.openxmlformats.org/officeDocument/2006/relationships/revisionLog" Target="revisionLog111211111.xml"/><Relationship Id="rId252" Type="http://schemas.openxmlformats.org/officeDocument/2006/relationships/revisionLog" Target="revisionLog1123.xml"/><Relationship Id="rId273" Type="http://schemas.openxmlformats.org/officeDocument/2006/relationships/revisionLog" Target="revisionLog11821111.xml"/><Relationship Id="rId294" Type="http://schemas.openxmlformats.org/officeDocument/2006/relationships/revisionLog" Target="revisionLog132311.xml"/><Relationship Id="rId308" Type="http://schemas.openxmlformats.org/officeDocument/2006/relationships/revisionLog" Target="revisionLog13711.xml"/><Relationship Id="rId329" Type="http://schemas.openxmlformats.org/officeDocument/2006/relationships/revisionLog" Target="revisionLog13911.xml"/><Relationship Id="rId47" Type="http://schemas.openxmlformats.org/officeDocument/2006/relationships/revisionLog" Target="revisionLog111311.xml"/><Relationship Id="rId68" Type="http://schemas.openxmlformats.org/officeDocument/2006/relationships/revisionLog" Target="revisionLog1521.xml"/><Relationship Id="rId89" Type="http://schemas.openxmlformats.org/officeDocument/2006/relationships/revisionLog" Target="revisionLog11231.xml"/><Relationship Id="rId112" Type="http://schemas.openxmlformats.org/officeDocument/2006/relationships/revisionLog" Target="revisionLog1431111.xml"/><Relationship Id="rId133" Type="http://schemas.openxmlformats.org/officeDocument/2006/relationships/revisionLog" Target="revisionLog1131211111.xml"/><Relationship Id="rId154" Type="http://schemas.openxmlformats.org/officeDocument/2006/relationships/revisionLog" Target="revisionLog137111.xml"/><Relationship Id="rId175" Type="http://schemas.openxmlformats.org/officeDocument/2006/relationships/revisionLog" Target="revisionLog1951.xml"/><Relationship Id="rId340" Type="http://schemas.openxmlformats.org/officeDocument/2006/relationships/revisionLog" Target="revisionLog1401.xml"/><Relationship Id="rId196" Type="http://schemas.openxmlformats.org/officeDocument/2006/relationships/revisionLog" Target="revisionLog1141.xml"/><Relationship Id="rId200" Type="http://schemas.openxmlformats.org/officeDocument/2006/relationships/revisionLog" Target="revisionLog115121111.xml"/><Relationship Id="rId221" Type="http://schemas.openxmlformats.org/officeDocument/2006/relationships/revisionLog" Target="revisionLog1171.xml"/><Relationship Id="rId242" Type="http://schemas.openxmlformats.org/officeDocument/2006/relationships/revisionLog" Target="revisionLog1114.xml"/><Relationship Id="rId263" Type="http://schemas.openxmlformats.org/officeDocument/2006/relationships/revisionLog" Target="revisionLog13131.xml"/><Relationship Id="rId284" Type="http://schemas.openxmlformats.org/officeDocument/2006/relationships/revisionLog" Target="revisionLog1381.xml"/><Relationship Id="rId319" Type="http://schemas.openxmlformats.org/officeDocument/2006/relationships/revisionLog" Target="revisionLog139111.xml"/><Relationship Id="rId58" Type="http://schemas.openxmlformats.org/officeDocument/2006/relationships/revisionLog" Target="revisionLog14111.xml"/><Relationship Id="rId79" Type="http://schemas.openxmlformats.org/officeDocument/2006/relationships/revisionLog" Target="revisionLog1101.xml"/><Relationship Id="rId102" Type="http://schemas.openxmlformats.org/officeDocument/2006/relationships/revisionLog" Target="revisionLog1421.xml"/><Relationship Id="rId123" Type="http://schemas.openxmlformats.org/officeDocument/2006/relationships/revisionLog" Target="revisionLog11312111111.xml"/><Relationship Id="rId144" Type="http://schemas.openxmlformats.org/officeDocument/2006/relationships/revisionLog" Target="revisionLog131311.xml"/><Relationship Id="rId330" Type="http://schemas.openxmlformats.org/officeDocument/2006/relationships/revisionLog" Target="revisionLog14011.xml"/><Relationship Id="rId90" Type="http://schemas.openxmlformats.org/officeDocument/2006/relationships/revisionLog" Target="revisionLog12211.xml"/><Relationship Id="rId165" Type="http://schemas.openxmlformats.org/officeDocument/2006/relationships/revisionLog" Target="revisionLog1923.xml"/><Relationship Id="rId186" Type="http://schemas.openxmlformats.org/officeDocument/2006/relationships/revisionLog" Target="revisionLog1151211111.xml"/><Relationship Id="rId351" Type="http://schemas.openxmlformats.org/officeDocument/2006/relationships/revisionLog" Target="revisionLog144.xml"/><Relationship Id="rId211" Type="http://schemas.openxmlformats.org/officeDocument/2006/relationships/revisionLog" Target="revisionLog117111.xml"/><Relationship Id="rId232" Type="http://schemas.openxmlformats.org/officeDocument/2006/relationships/revisionLog" Target="revisionLog118211111.xml"/><Relationship Id="rId253" Type="http://schemas.openxmlformats.org/officeDocument/2006/relationships/revisionLog" Target="revisionLog1314.xml"/><Relationship Id="rId274" Type="http://schemas.openxmlformats.org/officeDocument/2006/relationships/revisionLog" Target="revisionLog13811.xml"/><Relationship Id="rId295" Type="http://schemas.openxmlformats.org/officeDocument/2006/relationships/revisionLog" Target="revisionLog1391111.xml"/><Relationship Id="rId309" Type="http://schemas.openxmlformats.org/officeDocument/2006/relationships/revisionLog" Target="revisionLog140111.xml"/><Relationship Id="rId48" Type="http://schemas.openxmlformats.org/officeDocument/2006/relationships/revisionLog" Target="revisionLog12111.xml"/><Relationship Id="rId69" Type="http://schemas.openxmlformats.org/officeDocument/2006/relationships/revisionLog" Target="revisionLog19111.xml"/><Relationship Id="rId113" Type="http://schemas.openxmlformats.org/officeDocument/2006/relationships/revisionLog" Target="revisionLog11021.xml"/><Relationship Id="rId134" Type="http://schemas.openxmlformats.org/officeDocument/2006/relationships/revisionLog" Target="revisionLog1171111.xml"/><Relationship Id="rId320" Type="http://schemas.openxmlformats.org/officeDocument/2006/relationships/revisionLog" Target="revisionLog1441.xml"/><Relationship Id="rId80" Type="http://schemas.openxmlformats.org/officeDocument/2006/relationships/revisionLog" Target="revisionLog132111.xml"/><Relationship Id="rId155" Type="http://schemas.openxmlformats.org/officeDocument/2006/relationships/revisionLog" Target="revisionLog1103.xml"/><Relationship Id="rId176" Type="http://schemas.openxmlformats.org/officeDocument/2006/relationships/revisionLog" Target="revisionLog1162.xml"/><Relationship Id="rId197" Type="http://schemas.openxmlformats.org/officeDocument/2006/relationships/revisionLog" Target="revisionLog120311.xml"/><Relationship Id="rId341" Type="http://schemas.openxmlformats.org/officeDocument/2006/relationships/revisionLog" Target="revisionLog12921.xml"/><Relationship Id="rId201" Type="http://schemas.openxmlformats.org/officeDocument/2006/relationships/revisionLog" Target="revisionLog1211.xml"/><Relationship Id="rId222" Type="http://schemas.openxmlformats.org/officeDocument/2006/relationships/revisionLog" Target="revisionLog1221.xml"/><Relationship Id="rId243" Type="http://schemas.openxmlformats.org/officeDocument/2006/relationships/revisionLog" Target="revisionLog1323111.xml"/><Relationship Id="rId264" Type="http://schemas.openxmlformats.org/officeDocument/2006/relationships/revisionLog" Target="revisionLog15113.xml"/><Relationship Id="rId285" Type="http://schemas.openxmlformats.org/officeDocument/2006/relationships/revisionLog" Target="revisionLog1115.xml"/><Relationship Id="rId59" Type="http://schemas.openxmlformats.org/officeDocument/2006/relationships/revisionLog" Target="revisionLog1411.xml"/><Relationship Id="rId103" Type="http://schemas.openxmlformats.org/officeDocument/2006/relationships/revisionLog" Target="revisionLog11711111.xml"/><Relationship Id="rId124" Type="http://schemas.openxmlformats.org/officeDocument/2006/relationships/revisionLog" Target="revisionLog1191.xml"/><Relationship Id="rId310" Type="http://schemas.openxmlformats.org/officeDocument/2006/relationships/revisionLog" Target="revisionLog14411.xml"/><Relationship Id="rId70" Type="http://schemas.openxmlformats.org/officeDocument/2006/relationships/revisionLog" Target="revisionLog17112.xml"/><Relationship Id="rId91" Type="http://schemas.openxmlformats.org/officeDocument/2006/relationships/revisionLog" Target="revisionLog12212.xml"/><Relationship Id="rId145" Type="http://schemas.openxmlformats.org/officeDocument/2006/relationships/revisionLog" Target="revisionLog172.xml"/><Relationship Id="rId166" Type="http://schemas.openxmlformats.org/officeDocument/2006/relationships/revisionLog" Target="revisionLog11522.xml"/><Relationship Id="rId187" Type="http://schemas.openxmlformats.org/officeDocument/2006/relationships/revisionLog" Target="revisionLog1192.xml"/><Relationship Id="rId331" Type="http://schemas.openxmlformats.org/officeDocument/2006/relationships/revisionLog" Target="revisionLog145.xml"/><Relationship Id="rId352" Type="http://schemas.openxmlformats.org/officeDocument/2006/relationships/revisionLog" Target="revisionLog146.xml"/><Relationship Id="rId212" Type="http://schemas.openxmlformats.org/officeDocument/2006/relationships/revisionLog" Target="revisionLog122131.xml"/><Relationship Id="rId233" Type="http://schemas.openxmlformats.org/officeDocument/2006/relationships/revisionLog" Target="revisionLog1110.xml"/><Relationship Id="rId254" Type="http://schemas.openxmlformats.org/officeDocument/2006/relationships/revisionLog" Target="revisionLog151131.xml"/><Relationship Id="rId49" Type="http://schemas.openxmlformats.org/officeDocument/2006/relationships/revisionLog" Target="revisionLog121121.xml"/><Relationship Id="rId114" Type="http://schemas.openxmlformats.org/officeDocument/2006/relationships/revisionLog" Target="revisionLog11022.xml"/><Relationship Id="rId275" Type="http://schemas.openxmlformats.org/officeDocument/2006/relationships/revisionLog" Target="revisionLog11211.xml"/><Relationship Id="rId296" Type="http://schemas.openxmlformats.org/officeDocument/2006/relationships/revisionLog" Target="revisionLog1133.xml"/><Relationship Id="rId300" Type="http://schemas.openxmlformats.org/officeDocument/2006/relationships/revisionLog" Target="revisionLog1153.xml"/><Relationship Id="rId60" Type="http://schemas.openxmlformats.org/officeDocument/2006/relationships/revisionLog" Target="revisionLog151111.xml"/><Relationship Id="rId81" Type="http://schemas.openxmlformats.org/officeDocument/2006/relationships/revisionLog" Target="revisionLog112111.xml"/><Relationship Id="rId135" Type="http://schemas.openxmlformats.org/officeDocument/2006/relationships/revisionLog" Target="revisionLog1241.xml"/><Relationship Id="rId156" Type="http://schemas.openxmlformats.org/officeDocument/2006/relationships/revisionLog" Target="revisionLog11431.xml"/><Relationship Id="rId177" Type="http://schemas.openxmlformats.org/officeDocument/2006/relationships/revisionLog" Target="revisionLog1212.xml"/><Relationship Id="rId198" Type="http://schemas.openxmlformats.org/officeDocument/2006/relationships/revisionLog" Target="revisionLog1221311.xml"/><Relationship Id="rId321" Type="http://schemas.openxmlformats.org/officeDocument/2006/relationships/revisionLog" Target="revisionLog1451.xml"/><Relationship Id="rId342" Type="http://schemas.openxmlformats.org/officeDocument/2006/relationships/revisionLog" Target="revisionLog1461.xml"/><Relationship Id="rId202" Type="http://schemas.openxmlformats.org/officeDocument/2006/relationships/revisionLog" Target="revisionLog12621.xml"/><Relationship Id="rId223" Type="http://schemas.openxmlformats.org/officeDocument/2006/relationships/revisionLog" Target="revisionLog128211.xml"/><Relationship Id="rId244" Type="http://schemas.openxmlformats.org/officeDocument/2006/relationships/revisionLog" Target="revisionLog143112.xml"/><Relationship Id="rId265" Type="http://schemas.openxmlformats.org/officeDocument/2006/relationships/revisionLog" Target="revisionLog112113.xml"/><Relationship Id="rId286" Type="http://schemas.openxmlformats.org/officeDocument/2006/relationships/revisionLog" Target="revisionLog11513.xml"/><Relationship Id="rId50" Type="http://schemas.openxmlformats.org/officeDocument/2006/relationships/revisionLog" Target="revisionLog121211.xml"/><Relationship Id="rId104" Type="http://schemas.openxmlformats.org/officeDocument/2006/relationships/revisionLog" Target="revisionLog1331.xml"/><Relationship Id="rId125" Type="http://schemas.openxmlformats.org/officeDocument/2006/relationships/revisionLog" Target="revisionLog1103111.xml"/><Relationship Id="rId146" Type="http://schemas.openxmlformats.org/officeDocument/2006/relationships/revisionLog" Target="revisionLog1251.xml"/><Relationship Id="rId167" Type="http://schemas.openxmlformats.org/officeDocument/2006/relationships/revisionLog" Target="revisionLog116211.xml"/><Relationship Id="rId188" Type="http://schemas.openxmlformats.org/officeDocument/2006/relationships/revisionLog" Target="revisionLog120211.xml"/><Relationship Id="rId311" Type="http://schemas.openxmlformats.org/officeDocument/2006/relationships/revisionLog" Target="revisionLog1132.xml"/><Relationship Id="rId332" Type="http://schemas.openxmlformats.org/officeDocument/2006/relationships/revisionLog" Target="revisionLog1204.xml"/><Relationship Id="rId353" Type="http://schemas.openxmlformats.org/officeDocument/2006/relationships/revisionLog" Target="revisionLog1283.xml"/><Relationship Id="rId71" Type="http://schemas.openxmlformats.org/officeDocument/2006/relationships/revisionLog" Target="revisionLog1712.xml"/><Relationship Id="rId92" Type="http://schemas.openxmlformats.org/officeDocument/2006/relationships/revisionLog" Target="revisionLog122131111.xml"/><Relationship Id="rId213" Type="http://schemas.openxmlformats.org/officeDocument/2006/relationships/revisionLog" Target="revisionLog1271.xml"/><Relationship Id="rId234" Type="http://schemas.openxmlformats.org/officeDocument/2006/relationships/revisionLog" Target="revisionLog129211.xml"/><Relationship Id="rId255" Type="http://schemas.openxmlformats.org/officeDocument/2006/relationships/revisionLog" Target="revisionLog1112111.xml"/><Relationship Id="rId276" Type="http://schemas.openxmlformats.org/officeDocument/2006/relationships/revisionLog" Target="revisionLog115121.xml"/><Relationship Id="rId297" Type="http://schemas.openxmlformats.org/officeDocument/2006/relationships/revisionLog" Target="revisionLog12022.xml"/><Relationship Id="rId115" Type="http://schemas.openxmlformats.org/officeDocument/2006/relationships/revisionLog" Target="revisionLog11023.xml"/><Relationship Id="rId136" Type="http://schemas.openxmlformats.org/officeDocument/2006/relationships/revisionLog" Target="revisionLog1162111.xml"/><Relationship Id="rId157" Type="http://schemas.openxmlformats.org/officeDocument/2006/relationships/revisionLog" Target="revisionLog194.xml"/><Relationship Id="rId178" Type="http://schemas.openxmlformats.org/officeDocument/2006/relationships/revisionLog" Target="revisionLog12611.xml"/><Relationship Id="rId301" Type="http://schemas.openxmlformats.org/officeDocument/2006/relationships/revisionLog" Target="revisionLog1301.xml"/><Relationship Id="rId322" Type="http://schemas.openxmlformats.org/officeDocument/2006/relationships/revisionLog" Target="revisionLog1324.xml"/><Relationship Id="rId343" Type="http://schemas.openxmlformats.org/officeDocument/2006/relationships/revisionLog" Target="revisionLog12831.xml"/><Relationship Id="rId61" Type="http://schemas.openxmlformats.org/officeDocument/2006/relationships/revisionLog" Target="revisionLog151112.xml"/><Relationship Id="rId82" Type="http://schemas.openxmlformats.org/officeDocument/2006/relationships/revisionLog" Target="revisionLog1121121.xml"/><Relationship Id="rId199" Type="http://schemas.openxmlformats.org/officeDocument/2006/relationships/revisionLog" Target="revisionLog12811.xml"/><Relationship Id="rId203" Type="http://schemas.openxmlformats.org/officeDocument/2006/relationships/revisionLog" Target="revisionLog1232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DAA9BE9-0D9B-43B0-9295-B405389E2F7C}" diskRevisions="1" revisionId="2232" version="359">
  <header guid="{3196D012-CABD-42A5-BF2C-788097D48422}" dateTime="2014-04-17T08:58:37" maxSheetId="5" userName="Yareth Mojica" r:id="rId41">
    <sheetIdMap count="4">
      <sheetId val="1"/>
      <sheetId val="2"/>
      <sheetId val="3"/>
      <sheetId val="4"/>
    </sheetIdMap>
  </header>
  <header guid="{FE14B38D-65BE-4942-9530-693F0B67B1FF}" dateTime="2014-04-17T10:05:05" maxSheetId="5" userName="Yareth Mojica" r:id="rId42">
    <sheetIdMap count="4">
      <sheetId val="1"/>
      <sheetId val="2"/>
      <sheetId val="3"/>
      <sheetId val="4"/>
    </sheetIdMap>
  </header>
  <header guid="{6B6EE1EC-EF34-4E63-8C09-6FD2CBB46FC8}" dateTime="2014-04-17T10:05:05" maxSheetId="5" userName="Yareth Mojica" r:id="rId43">
    <sheetIdMap count="4">
      <sheetId val="1"/>
      <sheetId val="2"/>
      <sheetId val="3"/>
      <sheetId val="4"/>
    </sheetIdMap>
  </header>
  <header guid="{6DDDAAA8-9C00-42F0-823F-29B82E0CB6AA}" dateTime="2014-05-05T10:36:57" maxSheetId="5" userName="Yareth Mojica" r:id="rId44" minRId="540" maxRId="644">
    <sheetIdMap count="4">
      <sheetId val="1"/>
      <sheetId val="2"/>
      <sheetId val="3"/>
      <sheetId val="4"/>
    </sheetIdMap>
  </header>
  <header guid="{55F6566F-1840-483E-816E-83AECC5CD560}" dateTime="2014-05-05T10:38:15" maxSheetId="5" userName="Yareth Mojica" r:id="rId45" minRId="646" maxRId="654">
    <sheetIdMap count="4">
      <sheetId val="1"/>
      <sheetId val="2"/>
      <sheetId val="3"/>
      <sheetId val="4"/>
    </sheetIdMap>
  </header>
  <header guid="{064DFFC5-B1B6-4688-9470-3225A5CC017A}" dateTime="2014-05-05T10:38:16" maxSheetId="5" userName="Yareth Mojica" r:id="rId46">
    <sheetIdMap count="4">
      <sheetId val="1"/>
      <sheetId val="2"/>
      <sheetId val="3"/>
      <sheetId val="4"/>
    </sheetIdMap>
  </header>
  <header guid="{CC9B32E2-3E36-43C4-917B-B0F9DD2A2B98}" dateTime="2014-05-05T10:38:16" maxSheetId="5" userName="Yareth Mojica" r:id="rId47">
    <sheetIdMap count="4">
      <sheetId val="1"/>
      <sheetId val="2"/>
      <sheetId val="3"/>
      <sheetId val="4"/>
    </sheetIdMap>
  </header>
  <header guid="{598F2B28-0494-46B6-BB45-E0D5EE9C5D34}" dateTime="2014-05-05T10:38:19" maxSheetId="5" userName="Yareth Mojica" r:id="rId48">
    <sheetIdMap count="4">
      <sheetId val="1"/>
      <sheetId val="2"/>
      <sheetId val="3"/>
      <sheetId val="4"/>
    </sheetIdMap>
  </header>
  <header guid="{FD88B617-4949-46BC-BC23-D291112DC8DE}" dateTime="2014-05-21T07:48:23" maxSheetId="5" userName="Yareth Mojica" r:id="rId49">
    <sheetIdMap count="4">
      <sheetId val="1"/>
      <sheetId val="2"/>
      <sheetId val="3"/>
      <sheetId val="4"/>
    </sheetIdMap>
  </header>
  <header guid="{9DA8C5D2-1249-435B-BDF5-169F5744A6C8}" dateTime="2014-05-21T07:48:49" maxSheetId="5" userName="Yareth Mojica" r:id="rId50" minRId="660">
    <sheetIdMap count="4">
      <sheetId val="1"/>
      <sheetId val="2"/>
      <sheetId val="3"/>
      <sheetId val="4"/>
    </sheetIdMap>
  </header>
  <header guid="{7638768D-E14D-4692-BDDF-C8DB11898649}" dateTime="2014-05-21T07:55:16" maxSheetId="5" userName="Yareth Mojica" r:id="rId51" minRId="662" maxRId="680">
    <sheetIdMap count="4">
      <sheetId val="1"/>
      <sheetId val="2"/>
      <sheetId val="3"/>
      <sheetId val="4"/>
    </sheetIdMap>
  </header>
  <header guid="{BEB9D39A-8C20-44BC-8ABE-BBB43212A40C}" dateTime="2014-05-21T07:57:30" maxSheetId="5" userName="Yareth Mojica" r:id="rId52" minRId="682" maxRId="691">
    <sheetIdMap count="4">
      <sheetId val="1"/>
      <sheetId val="2"/>
      <sheetId val="3"/>
      <sheetId val="4"/>
    </sheetIdMap>
  </header>
  <header guid="{94686F15-FF61-48FB-B5EB-54094F813F66}" dateTime="2014-05-21T07:57:31" maxSheetId="5" userName="Yareth Mojica" r:id="rId53">
    <sheetIdMap count="4">
      <sheetId val="1"/>
      <sheetId val="2"/>
      <sheetId val="3"/>
      <sheetId val="4"/>
    </sheetIdMap>
  </header>
  <header guid="{8B64468C-1737-4600-96A1-B7DC6CEAB1F5}" dateTime="2014-05-21T07:57:32" maxSheetId="5" userName="Yareth Mojica" r:id="rId54">
    <sheetIdMap count="4">
      <sheetId val="1"/>
      <sheetId val="2"/>
      <sheetId val="3"/>
      <sheetId val="4"/>
    </sheetIdMap>
  </header>
  <header guid="{530F9D1B-E4F4-405B-A68E-8912884C9D05}" dateTime="2014-05-27T10:01:25" maxSheetId="5" userName="Yareth Mojica" r:id="rId55">
    <sheetIdMap count="4">
      <sheetId val="1"/>
      <sheetId val="2"/>
      <sheetId val="3"/>
      <sheetId val="4"/>
    </sheetIdMap>
  </header>
  <header guid="{23650366-545D-4785-988C-3E8F7942506E}" dateTime="2014-05-27T10:01:38" maxSheetId="5" userName="Yareth Mojica" r:id="rId56" minRId="696">
    <sheetIdMap count="4">
      <sheetId val="1"/>
      <sheetId val="2"/>
      <sheetId val="3"/>
      <sheetId val="4"/>
    </sheetIdMap>
  </header>
  <header guid="{9CFC4292-BD9F-4599-B1E8-04CEA63E0261}" dateTime="2014-05-27T10:01:38" maxSheetId="5" userName="Yareth Mojica" r:id="rId57">
    <sheetIdMap count="4">
      <sheetId val="1"/>
      <sheetId val="2"/>
      <sheetId val="3"/>
      <sheetId val="4"/>
    </sheetIdMap>
  </header>
  <header guid="{22F33A3D-4A37-4CE9-8C60-059EB3E3944C}" dateTime="2014-05-27T10:01:39" maxSheetId="5" userName="Yareth Mojica" r:id="rId58">
    <sheetIdMap count="4">
      <sheetId val="1"/>
      <sheetId val="2"/>
      <sheetId val="3"/>
      <sheetId val="4"/>
    </sheetIdMap>
  </header>
  <header guid="{ED9EBEA7-2E9C-49C4-AB3A-A633D59E5FA9}" dateTime="2014-06-03T08:31:02" maxSheetId="5" userName="Yareth Mojica" r:id="rId59" minRId="700" maxRId="803">
    <sheetIdMap count="4">
      <sheetId val="1"/>
      <sheetId val="2"/>
      <sheetId val="3"/>
      <sheetId val="4"/>
    </sheetIdMap>
  </header>
  <header guid="{69F846BD-1D6A-401D-B6DD-A2F108DCC866}" dateTime="2014-06-03T08:33:52" maxSheetId="5" userName="Yareth Mojica" r:id="rId60" minRId="805" maxRId="811">
    <sheetIdMap count="4">
      <sheetId val="1"/>
      <sheetId val="2"/>
      <sheetId val="3"/>
      <sheetId val="4"/>
    </sheetIdMap>
  </header>
  <header guid="{0C5F0D61-8481-46E1-86D3-6DD1F718F5F9}" dateTime="2014-06-03T08:33:52" maxSheetId="5" userName="Yareth Mojica" r:id="rId61">
    <sheetIdMap count="4">
      <sheetId val="1"/>
      <sheetId val="2"/>
      <sheetId val="3"/>
      <sheetId val="4"/>
    </sheetIdMap>
  </header>
  <header guid="{EC1AB5AE-A27F-4536-B492-2EED496BC077}" dateTime="2014-06-03T08:34:11" maxSheetId="5" userName="Yareth Mojica" r:id="rId62">
    <sheetIdMap count="4">
      <sheetId val="1"/>
      <sheetId val="2"/>
      <sheetId val="3"/>
      <sheetId val="4"/>
    </sheetIdMap>
  </header>
  <header guid="{AC82A2E6-1CF6-4FBB-820D-55FFAF673723}" dateTime="2014-06-03T08:34:12" maxSheetId="5" userName="Yareth Mojica" r:id="rId63">
    <sheetIdMap count="4">
      <sheetId val="1"/>
      <sheetId val="2"/>
      <sheetId val="3"/>
      <sheetId val="4"/>
    </sheetIdMap>
  </header>
  <header guid="{A2C84507-D110-473A-A9AA-469459710D8A}" dateTime="2014-06-03T08:34:16" maxSheetId="5" userName="Yareth Mojica" r:id="rId64">
    <sheetIdMap count="4">
      <sheetId val="1"/>
      <sheetId val="2"/>
      <sheetId val="3"/>
      <sheetId val="4"/>
    </sheetIdMap>
  </header>
  <header guid="{85821C85-106C-4876-97A0-48A5F5800E75}" dateTime="2014-06-03T08:36:47" maxSheetId="5" userName="Yareth Mojica" r:id="rId65">
    <sheetIdMap count="4">
      <sheetId val="1"/>
      <sheetId val="2"/>
      <sheetId val="3"/>
      <sheetId val="4"/>
    </sheetIdMap>
  </header>
  <header guid="{44D65D19-9F18-4F09-B875-FE628C567ECA}" dateTime="2014-06-04T13:38:53" maxSheetId="5" userName="Yareth Mojica" r:id="rId66">
    <sheetIdMap count="4">
      <sheetId val="1"/>
      <sheetId val="2"/>
      <sheetId val="3"/>
      <sheetId val="4"/>
    </sheetIdMap>
  </header>
  <header guid="{6D288B87-3775-4C8F-B708-03C57BEF55E2}" dateTime="2014-06-04T13:46:12" maxSheetId="5" userName="Yareth Mojica" r:id="rId67" minRId="819" maxRId="835">
    <sheetIdMap count="4">
      <sheetId val="1"/>
      <sheetId val="2"/>
      <sheetId val="3"/>
      <sheetId val="4"/>
    </sheetIdMap>
  </header>
  <header guid="{F8E74F9E-00AC-4620-A537-C2466FCF339F}" dateTime="2014-06-04T13:46:16" maxSheetId="5" userName="Yareth Mojica" r:id="rId68">
    <sheetIdMap count="4">
      <sheetId val="1"/>
      <sheetId val="2"/>
      <sheetId val="3"/>
      <sheetId val="4"/>
    </sheetIdMap>
  </header>
  <header guid="{78DA9094-310D-449A-8292-E81E77C9196C}" dateTime="2014-06-04T13:46:16" maxSheetId="5" userName="Yareth Mojica" r:id="rId69">
    <sheetIdMap count="4">
      <sheetId val="1"/>
      <sheetId val="2"/>
      <sheetId val="3"/>
      <sheetId val="4"/>
    </sheetIdMap>
  </header>
  <header guid="{E2439AFF-0F32-4B75-A395-EC0615DDAA60}" dateTime="2014-06-04T13:46:47" maxSheetId="5" userName="Yareth Mojica" r:id="rId70">
    <sheetIdMap count="4">
      <sheetId val="1"/>
      <sheetId val="2"/>
      <sheetId val="3"/>
      <sheetId val="4"/>
    </sheetIdMap>
  </header>
  <header guid="{D970FDA8-07FD-4580-A95C-F5DFA0E0D611}" dateTime="2014-06-04T14:12:46" maxSheetId="5" userName="Yareth Mojica" r:id="rId71" minRId="840">
    <sheetIdMap count="4">
      <sheetId val="1"/>
      <sheetId val="2"/>
      <sheetId val="3"/>
      <sheetId val="4"/>
    </sheetIdMap>
  </header>
  <header guid="{4AE72E32-ECDB-4335-9CAF-474EFA75D1DF}" dateTime="2014-06-04T14:12:47" maxSheetId="5" userName="Yareth Mojica" r:id="rId72">
    <sheetIdMap count="4">
      <sheetId val="1"/>
      <sheetId val="2"/>
      <sheetId val="3"/>
      <sheetId val="4"/>
    </sheetIdMap>
  </header>
  <header guid="{7F7F069E-32D1-4E21-8A38-65581C53F4F0}" dateTime="2014-06-05T09:33:51" maxSheetId="5" userName="Yareth Mojica" r:id="rId73">
    <sheetIdMap count="4">
      <sheetId val="1"/>
      <sheetId val="2"/>
      <sheetId val="3"/>
      <sheetId val="4"/>
    </sheetIdMap>
  </header>
  <header guid="{A01FD4CB-4389-40C1-9934-E345A1849B68}" dateTime="2014-06-05T09:44:08" maxSheetId="5" userName="Yareth Mojica" r:id="rId74">
    <sheetIdMap count="4">
      <sheetId val="1"/>
      <sheetId val="2"/>
      <sheetId val="3"/>
      <sheetId val="4"/>
    </sheetIdMap>
  </header>
  <header guid="{676AD6A7-0E94-4625-8D68-7E30D7A1506C}" dateTime="2014-06-05T09:44:42" maxSheetId="5" userName="Yareth Mojica" r:id="rId75" minRId="845">
    <sheetIdMap count="4">
      <sheetId val="1"/>
      <sheetId val="2"/>
      <sheetId val="3"/>
      <sheetId val="4"/>
    </sheetIdMap>
  </header>
  <header guid="{7DA77E49-6ADC-456E-89B3-3585D1157369}" dateTime="2014-06-05T09:45:43" maxSheetId="5" userName="Yareth Mojica" r:id="rId76" minRId="847">
    <sheetIdMap count="4">
      <sheetId val="1"/>
      <sheetId val="2"/>
      <sheetId val="3"/>
      <sheetId val="4"/>
    </sheetIdMap>
  </header>
  <header guid="{C0614B65-63D7-4A65-A3FE-2526E45FD33C}" dateTime="2014-06-05T09:46:09" maxSheetId="5" userName="Yareth Mojica" r:id="rId77" minRId="849">
    <sheetIdMap count="4">
      <sheetId val="1"/>
      <sheetId val="2"/>
      <sheetId val="3"/>
      <sheetId val="4"/>
    </sheetIdMap>
  </header>
  <header guid="{467BAAB0-423C-4A56-9EF6-DA9E66EC5137}" dateTime="2014-06-05T09:48:03" maxSheetId="5" userName="Yareth Mojica" r:id="rId78" minRId="851">
    <sheetIdMap count="4">
      <sheetId val="1"/>
      <sheetId val="2"/>
      <sheetId val="3"/>
      <sheetId val="4"/>
    </sheetIdMap>
  </header>
  <header guid="{67EAAB3A-0379-4D68-824B-F9E7D7D76216}" dateTime="2014-06-05T09:48:19" maxSheetId="5" userName="Yareth Mojica" r:id="rId79">
    <sheetIdMap count="4">
      <sheetId val="1"/>
      <sheetId val="2"/>
      <sheetId val="3"/>
      <sheetId val="4"/>
    </sheetIdMap>
  </header>
  <header guid="{FA624F33-C3C1-4E1C-8253-94892AB140A8}" dateTime="2014-06-05T09:50:34" maxSheetId="5" userName="Yareth Mojica" r:id="rId80">
    <sheetIdMap count="4">
      <sheetId val="1"/>
      <sheetId val="2"/>
      <sheetId val="3"/>
      <sheetId val="4"/>
    </sheetIdMap>
  </header>
  <header guid="{49E53070-9DA9-43CC-A091-DCFC3BED00FB}" dateTime="2014-06-05T09:50:35" maxSheetId="5" userName="Yareth Mojica" r:id="rId81">
    <sheetIdMap count="4">
      <sheetId val="1"/>
      <sheetId val="2"/>
      <sheetId val="3"/>
      <sheetId val="4"/>
    </sheetIdMap>
  </header>
  <header guid="{860C6F86-A576-44AE-89F7-BA2BA9D621A5}" dateTime="2014-06-05T09:50:59" maxSheetId="5" userName="Yareth Mojica" r:id="rId82">
    <sheetIdMap count="4">
      <sheetId val="1"/>
      <sheetId val="2"/>
      <sheetId val="3"/>
      <sheetId val="4"/>
    </sheetIdMap>
  </header>
  <header guid="{A5DD5BD5-BC59-46D7-8AE0-8F28268D2714}" dateTime="2014-06-05T09:53:34" maxSheetId="5" userName="Yareth Mojica" r:id="rId83" minRId="857">
    <sheetIdMap count="4">
      <sheetId val="1"/>
      <sheetId val="2"/>
      <sheetId val="3"/>
      <sheetId val="4"/>
    </sheetIdMap>
  </header>
  <header guid="{682D7B2F-9C87-433B-B6B3-179CBB9CE81C}" dateTime="2014-06-05T09:53:38" maxSheetId="5" userName="Yareth Mojica" r:id="rId84">
    <sheetIdMap count="4">
      <sheetId val="1"/>
      <sheetId val="2"/>
      <sheetId val="3"/>
      <sheetId val="4"/>
    </sheetIdMap>
  </header>
  <header guid="{8012D60A-2181-4275-8228-3FF2A78584C9}" dateTime="2014-06-05T09:53:40" maxSheetId="5" userName="Yareth Mojica" r:id="rId85">
    <sheetIdMap count="4">
      <sheetId val="1"/>
      <sheetId val="2"/>
      <sheetId val="3"/>
      <sheetId val="4"/>
    </sheetIdMap>
  </header>
  <header guid="{8D293435-A391-4E1F-AF9C-1181363E2A06}" dateTime="2014-06-05T09:53:43" maxSheetId="5" userName="Yareth Mojica" r:id="rId86">
    <sheetIdMap count="4">
      <sheetId val="1"/>
      <sheetId val="2"/>
      <sheetId val="3"/>
      <sheetId val="4"/>
    </sheetIdMap>
  </header>
  <header guid="{0CAE23ED-0886-49E6-A66D-8A02D101C5A9}" dateTime="2014-06-05T09:54:40" maxSheetId="5" userName="Yareth Mojica" r:id="rId87">
    <sheetIdMap count="4">
      <sheetId val="1"/>
      <sheetId val="2"/>
      <sheetId val="3"/>
      <sheetId val="4"/>
    </sheetIdMap>
  </header>
  <header guid="{FE7E7104-CCB2-42D1-A779-5AC594766C66}" dateTime="2014-06-05T09:54:41" maxSheetId="5" userName="Yareth Mojica" r:id="rId88">
    <sheetIdMap count="4">
      <sheetId val="1"/>
      <sheetId val="2"/>
      <sheetId val="3"/>
      <sheetId val="4"/>
    </sheetIdMap>
  </header>
  <header guid="{170F4477-D772-4820-A399-CE262292BAA5}" dateTime="2014-06-05T09:55:00" maxSheetId="5" userName="Yareth Mojica" r:id="rId89" minRId="864">
    <sheetIdMap count="4">
      <sheetId val="1"/>
      <sheetId val="2"/>
      <sheetId val="3"/>
      <sheetId val="4"/>
    </sheetIdMap>
  </header>
  <header guid="{A20C3ED7-054E-45A8-A78A-63A22B53A44A}" dateTime="2014-06-05T09:55:00" maxSheetId="5" userName="Yareth Mojica" r:id="rId90">
    <sheetIdMap count="4">
      <sheetId val="1"/>
      <sheetId val="2"/>
      <sheetId val="3"/>
      <sheetId val="4"/>
    </sheetIdMap>
  </header>
  <header guid="{F0E2D2DB-16BB-4AF0-998E-B882410AD2D8}" dateTime="2014-06-05T09:56:00" maxSheetId="5" userName="Yareth Mojica" r:id="rId91">
    <sheetIdMap count="4">
      <sheetId val="1"/>
      <sheetId val="2"/>
      <sheetId val="3"/>
      <sheetId val="4"/>
    </sheetIdMap>
  </header>
  <header guid="{FDE99936-A94D-48A2-8726-7308DFB23AB6}" dateTime="2014-06-05T09:56:01" maxSheetId="5" userName="Yareth Mojica" r:id="rId92">
    <sheetIdMap count="4">
      <sheetId val="1"/>
      <sheetId val="2"/>
      <sheetId val="3"/>
      <sheetId val="4"/>
    </sheetIdMap>
  </header>
  <header guid="{2B1C8FD9-715E-44C9-8250-21C6FDFAEF81}" dateTime="2014-06-05T09:58:52" maxSheetId="5" userName="Yareth Mojica" r:id="rId93">
    <sheetIdMap count="4">
      <sheetId val="1"/>
      <sheetId val="2"/>
      <sheetId val="3"/>
      <sheetId val="4"/>
    </sheetIdMap>
  </header>
  <header guid="{6889A3C5-FA2E-4119-9AF7-2CA04BC445F0}" dateTime="2014-06-05T09:58:53" maxSheetId="5" userName="Yareth Mojica" r:id="rId94">
    <sheetIdMap count="4">
      <sheetId val="1"/>
      <sheetId val="2"/>
      <sheetId val="3"/>
      <sheetId val="4"/>
    </sheetIdMap>
  </header>
  <header guid="{BD3D873C-E760-410A-9CBB-5F89EE84A902}" dateTime="2014-06-05T09:58:55" maxSheetId="5" userName="Yareth Mojica" r:id="rId95">
    <sheetIdMap count="4">
      <sheetId val="1"/>
      <sheetId val="2"/>
      <sheetId val="3"/>
      <sheetId val="4"/>
    </sheetIdMap>
  </header>
  <header guid="{008B1A77-652C-405E-BBD2-3C40BCB319B6}" dateTime="2014-06-05T09:58:56" maxSheetId="5" userName="Yareth Mojica" r:id="rId96">
    <sheetIdMap count="4">
      <sheetId val="1"/>
      <sheetId val="2"/>
      <sheetId val="3"/>
      <sheetId val="4"/>
    </sheetIdMap>
  </header>
  <header guid="{D484DCD2-6F20-44C0-9AA6-FC5D4E8C655D}" dateTime="2014-06-05T09:59:32" maxSheetId="5" userName="Yareth Mojica" r:id="rId97">
    <sheetIdMap count="4">
      <sheetId val="1"/>
      <sheetId val="2"/>
      <sheetId val="3"/>
      <sheetId val="4"/>
    </sheetIdMap>
  </header>
  <header guid="{42FDCB0C-5288-4682-AC9C-8D6694358BC9}" dateTime="2014-06-05T09:59:51" maxSheetId="5" userName="Yareth Mojica" r:id="rId98">
    <sheetIdMap count="4">
      <sheetId val="1"/>
      <sheetId val="2"/>
      <sheetId val="3"/>
      <sheetId val="4"/>
    </sheetIdMap>
  </header>
  <header guid="{B1D31387-93F2-4789-B1BC-0C897132DAA4}" dateTime="2014-06-17T08:59:25" maxSheetId="5" userName="Yareth Mojica" r:id="rId99">
    <sheetIdMap count="4">
      <sheetId val="1"/>
      <sheetId val="2"/>
      <sheetId val="3"/>
      <sheetId val="4"/>
    </sheetIdMap>
  </header>
  <header guid="{E0F1161F-FD4A-4BAF-836F-2C95439D372E}" dateTime="2014-06-17T08:59:31" maxSheetId="5" userName="Yareth Mojica" r:id="rId100">
    <sheetIdMap count="4">
      <sheetId val="1"/>
      <sheetId val="2"/>
      <sheetId val="3"/>
      <sheetId val="4"/>
    </sheetIdMap>
  </header>
  <header guid="{6343A789-9432-43C5-9BF5-A16964CE0101}" dateTime="2014-06-17T09:02:50" maxSheetId="5" userName="Yareth Mojica" r:id="rId101" minRId="877" maxRId="890">
    <sheetIdMap count="4">
      <sheetId val="1"/>
      <sheetId val="2"/>
      <sheetId val="3"/>
      <sheetId val="4"/>
    </sheetIdMap>
  </header>
  <header guid="{2DFD7E3C-2C6F-4A84-9203-C21FF2F86CD9}" dateTime="2014-06-17T09:02:51" maxSheetId="5" userName="Yareth Mojica" r:id="rId102">
    <sheetIdMap count="4">
      <sheetId val="1"/>
      <sheetId val="2"/>
      <sheetId val="3"/>
      <sheetId val="4"/>
    </sheetIdMap>
  </header>
  <header guid="{F588F3BA-82F2-4A1E-B69B-4609022A876A}" dateTime="2014-06-17T09:05:25" maxSheetId="5" userName="Yareth Mojica" r:id="rId103">
    <sheetIdMap count="4">
      <sheetId val="1"/>
      <sheetId val="2"/>
      <sheetId val="3"/>
      <sheetId val="4"/>
    </sheetIdMap>
  </header>
  <header guid="{7C42EDA6-FC33-4D8E-930E-D8CB9B5D7615}" dateTime="2014-06-17T09:05:26" maxSheetId="5" userName="Yareth Mojica" r:id="rId104">
    <sheetIdMap count="4">
      <sheetId val="1"/>
      <sheetId val="2"/>
      <sheetId val="3"/>
      <sheetId val="4"/>
    </sheetIdMap>
  </header>
  <header guid="{81346918-FAC1-426C-987F-0E11F405D7A5}" dateTime="2014-06-17T09:05:52" maxSheetId="5" userName="Yareth Mojica" r:id="rId105">
    <sheetIdMap count="4">
      <sheetId val="1"/>
      <sheetId val="2"/>
      <sheetId val="3"/>
      <sheetId val="4"/>
    </sheetIdMap>
  </header>
  <header guid="{C0AB2F86-9B88-45EC-BDFE-5AF4F48F83E5}" dateTime="2014-06-17T09:05:53" maxSheetId="5" userName="Yareth Mojica" r:id="rId106">
    <sheetIdMap count="4">
      <sheetId val="1"/>
      <sheetId val="2"/>
      <sheetId val="3"/>
      <sheetId val="4"/>
    </sheetIdMap>
  </header>
  <header guid="{99C947F8-A1E9-4C41-8334-201289018CC6}" dateTime="2014-06-17T09:05:59" maxSheetId="5" userName="Yareth Mojica" r:id="rId107">
    <sheetIdMap count="4">
      <sheetId val="1"/>
      <sheetId val="2"/>
      <sheetId val="3"/>
      <sheetId val="4"/>
    </sheetIdMap>
  </header>
  <header guid="{6E6E4346-CC8D-40B3-8FEB-81DAE5B571BE}" dateTime="2014-06-17T09:06:55" maxSheetId="5" userName="Yareth Mojica" r:id="rId108">
    <sheetIdMap count="4">
      <sheetId val="1"/>
      <sheetId val="2"/>
      <sheetId val="3"/>
      <sheetId val="4"/>
    </sheetIdMap>
  </header>
  <header guid="{9AC384B5-40C9-42FC-82DB-AD3CA560F8EC}" dateTime="2014-06-17T09:06:58" maxSheetId="5" userName="Yareth Mojica" r:id="rId109">
    <sheetIdMap count="4">
      <sheetId val="1"/>
      <sheetId val="2"/>
      <sheetId val="3"/>
      <sheetId val="4"/>
    </sheetIdMap>
  </header>
  <header guid="{EC8F7524-8E02-4BB8-9DB4-9D7434B25EA2}" dateTime="2014-06-17T09:12:29" maxSheetId="5" userName="Yareth Mojica" r:id="rId110">
    <sheetIdMap count="4">
      <sheetId val="1"/>
      <sheetId val="2"/>
      <sheetId val="3"/>
      <sheetId val="4"/>
    </sheetIdMap>
  </header>
  <header guid="{086364FF-434B-44CF-BF7D-BEF11B452F2C}" dateTime="2014-06-17T12:42:00" maxSheetId="5" userName="Julia Aspinall" r:id="rId111">
    <sheetIdMap count="4">
      <sheetId val="1"/>
      <sheetId val="2"/>
      <sheetId val="3"/>
      <sheetId val="4"/>
    </sheetIdMap>
  </header>
  <header guid="{13B65173-0EB4-4E96-93C4-E0E9042DD036}" dateTime="2014-06-17T12:50:31" maxSheetId="5" userName="Julia Aspinall" r:id="rId112">
    <sheetIdMap count="4">
      <sheetId val="1"/>
      <sheetId val="2"/>
      <sheetId val="3"/>
      <sheetId val="4"/>
    </sheetIdMap>
  </header>
  <header guid="{2755F576-D156-449C-80F8-41C3D4992BB4}" dateTime="2014-07-02T09:51:08" maxSheetId="5" userName="Yareth Mojica" r:id="rId113" minRId="901" maxRId="988">
    <sheetIdMap count="4">
      <sheetId val="1"/>
      <sheetId val="2"/>
      <sheetId val="3"/>
      <sheetId val="4"/>
    </sheetIdMap>
  </header>
  <header guid="{711EDA04-581C-46BA-91AC-C8E30F266D2F}" dateTime="2014-07-02T09:57:23" maxSheetId="5" userName="Yareth Mojica" r:id="rId114" minRId="990" maxRId="1010">
    <sheetIdMap count="4">
      <sheetId val="1"/>
      <sheetId val="2"/>
      <sheetId val="3"/>
      <sheetId val="4"/>
    </sheetIdMap>
  </header>
  <header guid="{EAA39777-304E-434D-B228-9C046F571E96}" dateTime="2014-07-02T09:57:24" maxSheetId="5" userName="Yareth Mojica" r:id="rId115">
    <sheetIdMap count="4">
      <sheetId val="1"/>
      <sheetId val="2"/>
      <sheetId val="3"/>
      <sheetId val="4"/>
    </sheetIdMap>
  </header>
  <header guid="{33A5550B-C12D-49F4-B2E4-4A7DDF61809B}" dateTime="2014-07-02T09:57:25" maxSheetId="5" userName="Yareth Mojica" r:id="rId116">
    <sheetIdMap count="4">
      <sheetId val="1"/>
      <sheetId val="2"/>
      <sheetId val="3"/>
      <sheetId val="4"/>
    </sheetIdMap>
  </header>
  <header guid="{DC77CC1E-B366-4ECA-8FDC-8B17FA35F296}" dateTime="2014-07-02T10:12:39" maxSheetId="5" userName="Yareth Mojica" r:id="rId117">
    <sheetIdMap count="4">
      <sheetId val="1"/>
      <sheetId val="2"/>
      <sheetId val="3"/>
      <sheetId val="4"/>
    </sheetIdMap>
  </header>
  <header guid="{D712953F-BC40-40FF-8835-B6EA0155F765}" dateTime="2014-07-02T10:12:45" maxSheetId="5" userName="Yareth Mojica" r:id="rId118">
    <sheetIdMap count="4">
      <sheetId val="1"/>
      <sheetId val="2"/>
      <sheetId val="3"/>
      <sheetId val="4"/>
    </sheetIdMap>
  </header>
  <header guid="{68AE3B00-6B52-4DCD-9408-2998609A0F3A}" dateTime="2014-07-02T10:12:45" maxSheetId="5" userName="Yareth Mojica" r:id="rId119">
    <sheetIdMap count="4">
      <sheetId val="1"/>
      <sheetId val="2"/>
      <sheetId val="3"/>
      <sheetId val="4"/>
    </sheetIdMap>
  </header>
  <header guid="{796BD800-7B48-4964-A3C8-31327C1C68EF}" dateTime="2014-07-02T10:12:49" maxSheetId="5" userName="Yareth Mojica" r:id="rId120">
    <sheetIdMap count="4">
      <sheetId val="1"/>
      <sheetId val="2"/>
      <sheetId val="3"/>
      <sheetId val="4"/>
    </sheetIdMap>
  </header>
  <header guid="{F8717B5D-9EB4-45B0-AFFF-C83E5AD41843}" dateTime="2014-07-04T09:39:13" maxSheetId="5" userName="Yareth Mojica" r:id="rId121">
    <sheetIdMap count="4">
      <sheetId val="1"/>
      <sheetId val="2"/>
      <sheetId val="3"/>
      <sheetId val="4"/>
    </sheetIdMap>
  </header>
  <header guid="{E8B367CF-F319-4D07-9B17-4E1A7767EEA6}" dateTime="2014-07-04T09:40:45" maxSheetId="5" userName="Yareth Mojica" r:id="rId122" minRId="1019" maxRId="1034">
    <sheetIdMap count="4">
      <sheetId val="1"/>
      <sheetId val="2"/>
      <sheetId val="3"/>
      <sheetId val="4"/>
    </sheetIdMap>
  </header>
  <header guid="{7C8FE3B9-7AF5-491C-87F3-B21923E22774}" dateTime="2014-07-04T09:42:43" maxSheetId="5" userName="Yareth Mojica" r:id="rId123">
    <sheetIdMap count="4">
      <sheetId val="1"/>
      <sheetId val="2"/>
      <sheetId val="3"/>
      <sheetId val="4"/>
    </sheetIdMap>
  </header>
  <header guid="{A8C08C24-4EAC-4D87-A206-9987B2B8BC52}" dateTime="2014-07-04T09:42:44" maxSheetId="5" userName="Yareth Mojica" r:id="rId124">
    <sheetIdMap count="4">
      <sheetId val="1"/>
      <sheetId val="2"/>
      <sheetId val="3"/>
      <sheetId val="4"/>
    </sheetIdMap>
  </header>
  <header guid="{07EC8518-A0C6-4CD5-A342-98B46B7F8ED0}" dateTime="2014-07-04T09:47:04" maxSheetId="5" userName="Yareth Mojica" r:id="rId125" minRId="1038" maxRId="1069">
    <sheetIdMap count="4">
      <sheetId val="1"/>
      <sheetId val="2"/>
      <sheetId val="3"/>
      <sheetId val="4"/>
    </sheetIdMap>
  </header>
  <header guid="{9DCE1A06-91BB-40B3-99BF-EBCBC6A509AD}" dateTime="2014-07-04T09:47:05" maxSheetId="5" userName="Yareth Mojica" r:id="rId126">
    <sheetIdMap count="4">
      <sheetId val="1"/>
      <sheetId val="2"/>
      <sheetId val="3"/>
      <sheetId val="4"/>
    </sheetIdMap>
  </header>
  <header guid="{D2E9211F-7C9D-4BDA-9374-D40F423ADAB7}" dateTime="2014-07-04T09:47:06" maxSheetId="5" userName="Yareth Mojica" r:id="rId127">
    <sheetIdMap count="4">
      <sheetId val="1"/>
      <sheetId val="2"/>
      <sheetId val="3"/>
      <sheetId val="4"/>
    </sheetIdMap>
  </header>
  <header guid="{4A1DC4C5-947D-49CE-A3CD-F40447AB4799}" dateTime="2014-07-04T09:48:02" maxSheetId="5" userName="Yareth Mojica" r:id="rId128">
    <sheetIdMap count="4">
      <sheetId val="1"/>
      <sheetId val="2"/>
      <sheetId val="3"/>
      <sheetId val="4"/>
    </sheetIdMap>
  </header>
  <header guid="{10ED2EF4-9C42-4312-9C08-C290B178BFFB}" dateTime="2014-07-04T09:48:27" maxSheetId="5" userName="Yareth Mojica" r:id="rId129">
    <sheetIdMap count="4">
      <sheetId val="1"/>
      <sheetId val="2"/>
      <sheetId val="3"/>
      <sheetId val="4"/>
    </sheetIdMap>
  </header>
  <header guid="{154F5F1F-1583-4604-84F3-B9CC055897B9}" dateTime="2014-07-04T09:48:30" maxSheetId="5" userName="Yareth Mojica" r:id="rId130">
    <sheetIdMap count="4">
      <sheetId val="1"/>
      <sheetId val="2"/>
      <sheetId val="3"/>
      <sheetId val="4"/>
    </sheetIdMap>
  </header>
  <header guid="{9106C553-B378-4455-8590-FAF28AC86668}" dateTime="2014-07-04T12:44:39" maxSheetId="5" userName="Yareth Mojica" r:id="rId131" minRId="1076" maxRId="1079">
    <sheetIdMap count="4">
      <sheetId val="1"/>
      <sheetId val="2"/>
      <sheetId val="3"/>
      <sheetId val="4"/>
    </sheetIdMap>
  </header>
  <header guid="{7909D138-864D-4A8F-AF27-95F84F260AD9}" dateTime="2014-07-04T12:44:40" maxSheetId="5" userName="Yareth Mojica" r:id="rId132">
    <sheetIdMap count="4">
      <sheetId val="1"/>
      <sheetId val="2"/>
      <sheetId val="3"/>
      <sheetId val="4"/>
    </sheetIdMap>
  </header>
  <header guid="{8EAFA45F-A9D0-47BF-A5CE-4F7D3BCCE0AB}" dateTime="2014-07-13T22:04:22" maxSheetId="5" userName="Yareth Mojica" r:id="rId133">
    <sheetIdMap count="4">
      <sheetId val="1"/>
      <sheetId val="2"/>
      <sheetId val="3"/>
      <sheetId val="4"/>
    </sheetIdMap>
  </header>
  <header guid="{46EFCB18-225C-4850-B557-DC2EE5AC879E}" dateTime="2014-07-13T22:04:22" maxSheetId="5" userName="Yareth Mojica" r:id="rId134">
    <sheetIdMap count="4">
      <sheetId val="1"/>
      <sheetId val="2"/>
      <sheetId val="3"/>
      <sheetId val="4"/>
    </sheetIdMap>
  </header>
  <header guid="{F004C148-C039-4B4F-9FF3-D645D59F5A68}" dateTime="2014-07-13T22:05:22" maxSheetId="5" userName="Yareth Mojica" r:id="rId135">
    <sheetIdMap count="4">
      <sheetId val="1"/>
      <sheetId val="2"/>
      <sheetId val="3"/>
      <sheetId val="4"/>
    </sheetIdMap>
  </header>
  <header guid="{807CB322-BEFC-4277-BF46-DB4E8717F51D}" dateTime="2014-07-13T22:05:51" maxSheetId="5" userName="Yareth Mojica" r:id="rId136" minRId="1085" maxRId="1088">
    <sheetIdMap count="4">
      <sheetId val="1"/>
      <sheetId val="2"/>
      <sheetId val="3"/>
      <sheetId val="4"/>
    </sheetIdMap>
  </header>
  <header guid="{8AACFEAD-7FF2-42ED-9A04-4ABA2470EE54}" dateTime="2014-07-13T22:05:52" maxSheetId="5" userName="Yareth Mojica" r:id="rId137">
    <sheetIdMap count="4">
      <sheetId val="1"/>
      <sheetId val="2"/>
      <sheetId val="3"/>
      <sheetId val="4"/>
    </sheetIdMap>
  </header>
  <header guid="{2373FBA1-F6A2-46A2-A361-8461FD8DAF39}" dateTime="2014-07-15T08:52:32" maxSheetId="5" userName="Yareth Mojica" r:id="rId138">
    <sheetIdMap count="4">
      <sheetId val="1"/>
      <sheetId val="2"/>
      <sheetId val="3"/>
      <sheetId val="4"/>
    </sheetIdMap>
  </header>
  <header guid="{6BCBEE92-DAB4-4C51-84D3-EBE9BDBCB0B5}" dateTime="2014-07-15T08:52:33" maxSheetId="5" userName="Yareth Mojica" r:id="rId139">
    <sheetIdMap count="4">
      <sheetId val="1"/>
      <sheetId val="2"/>
      <sheetId val="3"/>
      <sheetId val="4"/>
    </sheetIdMap>
  </header>
  <header guid="{F7EAB87B-A1F2-4592-8BB9-6B9061CC114A}" dateTime="2014-07-15T08:53:56" maxSheetId="5" userName="Yareth Mojica" r:id="rId140" minRId="1093" maxRId="1103">
    <sheetIdMap count="4">
      <sheetId val="1"/>
      <sheetId val="2"/>
      <sheetId val="3"/>
      <sheetId val="4"/>
    </sheetIdMap>
  </header>
  <header guid="{C86B8699-0FA5-4B22-9F41-9A973EE7C84E}" dateTime="2014-07-15T08:53:57" maxSheetId="5" userName="Yareth Mojica" r:id="rId141">
    <sheetIdMap count="4">
      <sheetId val="1"/>
      <sheetId val="2"/>
      <sheetId val="3"/>
      <sheetId val="4"/>
    </sheetIdMap>
  </header>
  <header guid="{728328AE-7796-480C-84D3-E3B1F3AD3A8C}" dateTime="2014-07-22T14:10:45" maxSheetId="5" userName="Julia Aspinall" r:id="rId142" minRId="1106" maxRId="1109">
    <sheetIdMap count="4">
      <sheetId val="1"/>
      <sheetId val="2"/>
      <sheetId val="3"/>
      <sheetId val="4"/>
    </sheetIdMap>
  </header>
  <header guid="{8CE7ED74-C64C-4C1C-BE69-5C67A2862281}" dateTime="2014-08-05T11:41:30" maxSheetId="5" userName="Yareth Mojica" r:id="rId143" minRId="1110" maxRId="1211">
    <sheetIdMap count="4">
      <sheetId val="1"/>
      <sheetId val="2"/>
      <sheetId val="3"/>
      <sheetId val="4"/>
    </sheetIdMap>
  </header>
  <header guid="{376C9BBC-759C-4C1B-8868-738BB9687CEC}" dateTime="2014-08-05T11:41:32" maxSheetId="5" userName="Yareth Mojica" r:id="rId144">
    <sheetIdMap count="4">
      <sheetId val="1"/>
      <sheetId val="2"/>
      <sheetId val="3"/>
      <sheetId val="4"/>
    </sheetIdMap>
  </header>
  <header guid="{72B3CA62-90A1-42C2-91E8-73DC1E1719E4}" dateTime="2014-08-05T11:43:19" maxSheetId="5" userName="Yareth Mojica" r:id="rId145" minRId="1214" maxRId="1234">
    <sheetIdMap count="4">
      <sheetId val="1"/>
      <sheetId val="2"/>
      <sheetId val="3"/>
      <sheetId val="4"/>
    </sheetIdMap>
  </header>
  <header guid="{48F8E66F-5296-48AE-BD24-0AFE5D0D2E23}" dateTime="2014-08-05T11:43:20" maxSheetId="5" userName="Yareth Mojica" r:id="rId146">
    <sheetIdMap count="4">
      <sheetId val="1"/>
      <sheetId val="2"/>
      <sheetId val="3"/>
      <sheetId val="4"/>
    </sheetIdMap>
  </header>
  <header guid="{46DD085B-50B6-4E79-B510-8349D6AFD12E}" dateTime="2014-08-05T11:43:22" maxSheetId="5" userName="Yareth Mojica" r:id="rId147">
    <sheetIdMap count="4">
      <sheetId val="1"/>
      <sheetId val="2"/>
      <sheetId val="3"/>
      <sheetId val="4"/>
    </sheetIdMap>
  </header>
  <header guid="{CBCE14D3-4585-47BB-A5EC-512777EA7D05}" dateTime="2014-08-05T11:43:23" maxSheetId="5" userName="Yareth Mojica" r:id="rId148">
    <sheetIdMap count="4">
      <sheetId val="1"/>
      <sheetId val="2"/>
      <sheetId val="3"/>
      <sheetId val="4"/>
    </sheetIdMap>
  </header>
  <header guid="{4454A167-1E8E-4E61-B19C-A00E690D2835}" dateTime="2014-08-05T11:43:27" maxSheetId="5" userName="Yareth Mojica" r:id="rId149">
    <sheetIdMap count="4">
      <sheetId val="1"/>
      <sheetId val="2"/>
      <sheetId val="3"/>
      <sheetId val="4"/>
    </sheetIdMap>
  </header>
  <header guid="{CDF545DA-00DA-4F13-A24B-18267C52777D}" dateTime="2014-08-05T13:14:08" maxSheetId="5" userName="Yareth Mojica" r:id="rId150">
    <sheetIdMap count="4">
      <sheetId val="1"/>
      <sheetId val="2"/>
      <sheetId val="3"/>
      <sheetId val="4"/>
    </sheetIdMap>
  </header>
  <header guid="{21E8FBDF-E789-4878-8954-5A3C61D1CE1B}" dateTime="2014-08-05T13:16:02" maxSheetId="5" userName="Yareth Mojica" r:id="rId151" minRId="1241" maxRId="1253">
    <sheetIdMap count="4">
      <sheetId val="1"/>
      <sheetId val="2"/>
      <sheetId val="3"/>
      <sheetId val="4"/>
    </sheetIdMap>
  </header>
  <header guid="{C8C6C7BB-06E2-4367-AAC0-214F7AA44E05}" dateTime="2014-08-05T13:16:03" maxSheetId="5" userName="Yareth Mojica" r:id="rId152">
    <sheetIdMap count="4">
      <sheetId val="1"/>
      <sheetId val="2"/>
      <sheetId val="3"/>
      <sheetId val="4"/>
    </sheetIdMap>
  </header>
  <header guid="{D0A443DA-E11B-4AE2-8F30-B610BDBB6341}" dateTime="2014-08-05T13:17:47" maxSheetId="5" userName="Yareth Mojica" r:id="rId153">
    <sheetIdMap count="4">
      <sheetId val="1"/>
      <sheetId val="2"/>
      <sheetId val="3"/>
      <sheetId val="4"/>
    </sheetIdMap>
  </header>
  <header guid="{3BDE7154-A0B2-4BE6-82E4-0EFFB60DF189}" dateTime="2014-08-05T13:20:14" maxSheetId="5" userName="Yareth Mojica" r:id="rId154" minRId="1257" maxRId="1271">
    <sheetIdMap count="4">
      <sheetId val="1"/>
      <sheetId val="2"/>
      <sheetId val="3"/>
      <sheetId val="4"/>
    </sheetIdMap>
  </header>
  <header guid="{7C4F6E9B-EA1A-4721-88C6-A1AE66101704}" dateTime="2014-08-05T13:20:15" maxSheetId="5" userName="Yareth Mojica" r:id="rId155">
    <sheetIdMap count="4">
      <sheetId val="1"/>
      <sheetId val="2"/>
      <sheetId val="3"/>
      <sheetId val="4"/>
    </sheetIdMap>
  </header>
  <header guid="{08B7F1CD-4031-425E-892A-F092395579E8}" dateTime="2014-08-05T13:20:20" maxSheetId="5" userName="Yareth Mojica" r:id="rId156">
    <sheetIdMap count="4">
      <sheetId val="1"/>
      <sheetId val="2"/>
      <sheetId val="3"/>
      <sheetId val="4"/>
    </sheetIdMap>
  </header>
  <header guid="{74F041C0-7E39-4631-B6EB-15A4D4EBB967}" dateTime="2014-08-18T17:41:42" maxSheetId="5" userName="Yareth Mojica" r:id="rId157" minRId="1275" maxRId="1279">
    <sheetIdMap count="4">
      <sheetId val="1"/>
      <sheetId val="2"/>
      <sheetId val="3"/>
      <sheetId val="4"/>
    </sheetIdMap>
  </header>
  <header guid="{72BCA72C-7E13-4D4D-BC41-EAF7D5F8F48B}" dateTime="2014-08-18T17:42:07" maxSheetId="5" userName="Yareth Mojica" r:id="rId158">
    <sheetIdMap count="4">
      <sheetId val="1"/>
      <sheetId val="2"/>
      <sheetId val="3"/>
      <sheetId val="4"/>
    </sheetIdMap>
  </header>
  <header guid="{7664355F-4630-4D09-A574-938B0EB6832B}" dateTime="2014-08-18T17:47:11" maxSheetId="5" userName="Yareth Mojica" r:id="rId159" minRId="1282" maxRId="1288">
    <sheetIdMap count="4">
      <sheetId val="1"/>
      <sheetId val="2"/>
      <sheetId val="3"/>
      <sheetId val="4"/>
    </sheetIdMap>
  </header>
  <header guid="{63CA9DDC-DC1A-47C9-B711-446E4730F0FC}" dateTime="2014-08-18T17:49:02" maxSheetId="5" userName="Yareth Mojica" r:id="rId160" minRId="1290" maxRId="1293">
    <sheetIdMap count="4">
      <sheetId val="1"/>
      <sheetId val="2"/>
      <sheetId val="3"/>
      <sheetId val="4"/>
    </sheetIdMap>
  </header>
  <header guid="{02758390-0998-4D06-9A6B-49E2DD0BD766}" dateTime="2014-08-18T17:49:03" maxSheetId="5" userName="Yareth Mojica" r:id="rId161">
    <sheetIdMap count="4">
      <sheetId val="1"/>
      <sheetId val="2"/>
      <sheetId val="3"/>
      <sheetId val="4"/>
    </sheetIdMap>
  </header>
  <header guid="{36FF4944-E74A-47F8-8ECA-DF700FE76648}" dateTime="2014-08-18T17:49:37" maxSheetId="5" userName="Yareth Mojica" r:id="rId162">
    <sheetIdMap count="4">
      <sheetId val="1"/>
      <sheetId val="2"/>
      <sheetId val="3"/>
      <sheetId val="4"/>
    </sheetIdMap>
  </header>
  <header guid="{664DDE0E-71DD-4D80-8DF3-FE340F964094}" dateTime="2014-08-18T17:49:47" maxSheetId="5" userName="Yareth Mojica" r:id="rId163" minRId="1297" maxRId="1298">
    <sheetIdMap count="4">
      <sheetId val="1"/>
      <sheetId val="2"/>
      <sheetId val="3"/>
      <sheetId val="4"/>
    </sheetIdMap>
  </header>
  <header guid="{B50838B0-BE32-4274-A23C-FF7758723BF8}" dateTime="2014-08-18T17:49:51" maxSheetId="5" userName="Yareth Mojica" r:id="rId164">
    <sheetIdMap count="4">
      <sheetId val="1"/>
      <sheetId val="2"/>
      <sheetId val="3"/>
      <sheetId val="4"/>
    </sheetIdMap>
  </header>
  <header guid="{87F4A55E-275B-4FA6-9FF8-8E59A00561A5}" dateTime="2014-08-19T11:39:00" maxSheetId="5" userName="Yareth Mojica" r:id="rId165">
    <sheetIdMap count="4">
      <sheetId val="1"/>
      <sheetId val="2"/>
      <sheetId val="3"/>
      <sheetId val="4"/>
    </sheetIdMap>
  </header>
  <header guid="{224C3B19-F8D7-44F2-BE24-EFAFED121228}" dateTime="2014-08-19T11:39:01" maxSheetId="5" userName="Yareth Mojica" r:id="rId166">
    <sheetIdMap count="4">
      <sheetId val="1"/>
      <sheetId val="2"/>
      <sheetId val="3"/>
      <sheetId val="4"/>
    </sheetIdMap>
  </header>
  <header guid="{6C07FE17-0B83-45C1-AC28-448446B82E76}" dateTime="2014-08-19T11:39:13" maxSheetId="5" userName="Yareth Mojica" r:id="rId167">
    <sheetIdMap count="4">
      <sheetId val="1"/>
      <sheetId val="2"/>
      <sheetId val="3"/>
      <sheetId val="4"/>
    </sheetIdMap>
  </header>
  <header guid="{782FD084-6152-4605-9BD4-C5E0A2C2E641}" dateTime="2014-08-19T11:39:14" maxSheetId="5" userName="Yareth Mojica" r:id="rId168">
    <sheetIdMap count="4">
      <sheetId val="1"/>
      <sheetId val="2"/>
      <sheetId val="3"/>
      <sheetId val="4"/>
    </sheetIdMap>
  </header>
  <header guid="{61F6D9D9-78B3-4C21-A701-C7ADB3C8F774}" dateTime="2014-09-02T10:33:16" maxSheetId="5" userName="Yareth Mojica" r:id="rId169">
    <sheetIdMap count="4">
      <sheetId val="1"/>
      <sheetId val="2"/>
      <sheetId val="3"/>
      <sheetId val="4"/>
    </sheetIdMap>
  </header>
  <header guid="{4CDB1DCA-C0DF-444C-99B1-24EB2D6CBEA4}" dateTime="2014-09-02T10:33:33" maxSheetId="5" userName="Yareth Mojica" r:id="rId170" minRId="1306" maxRId="1409">
    <sheetIdMap count="4">
      <sheetId val="1"/>
      <sheetId val="2"/>
      <sheetId val="3"/>
      <sheetId val="4"/>
    </sheetIdMap>
  </header>
  <header guid="{DC9AAA70-505D-4FD7-A090-39B8620EDAB8}" dateTime="2014-09-02T10:33:34" maxSheetId="5" userName="Yareth Mojica" r:id="rId171">
    <sheetIdMap count="4">
      <sheetId val="1"/>
      <sheetId val="2"/>
      <sheetId val="3"/>
      <sheetId val="4"/>
    </sheetIdMap>
  </header>
  <header guid="{37E257D4-10CD-4402-92E3-5CB95AABC2C9}" dateTime="2014-09-02T10:33:41" maxSheetId="5" userName="Yareth Mojica" r:id="rId172" minRId="1412" maxRId="1426">
    <sheetIdMap count="4">
      <sheetId val="1"/>
      <sheetId val="2"/>
      <sheetId val="3"/>
      <sheetId val="4"/>
    </sheetIdMap>
  </header>
  <header guid="{C47EB467-7040-4865-B5B3-736F7EA26C81}" dateTime="2014-09-02T10:34:20" maxSheetId="5" userName="Yareth Mojica" r:id="rId173" minRId="1428">
    <sheetIdMap count="4">
      <sheetId val="1"/>
      <sheetId val="2"/>
      <sheetId val="3"/>
      <sheetId val="4"/>
    </sheetIdMap>
  </header>
  <header guid="{78947E25-4742-45C1-B871-C4CFB21C7C51}" dateTime="2014-09-02T10:34:23" maxSheetId="5" userName="Yareth Mojica" r:id="rId174">
    <sheetIdMap count="4">
      <sheetId val="1"/>
      <sheetId val="2"/>
      <sheetId val="3"/>
      <sheetId val="4"/>
    </sheetIdMap>
  </header>
  <header guid="{5DD27E9B-B1DA-4C3B-B1FB-35A999AC6021}" dateTime="2014-09-02T10:34:37" maxSheetId="5" userName="Yareth Mojica" r:id="rId175">
    <sheetIdMap count="4">
      <sheetId val="1"/>
      <sheetId val="2"/>
      <sheetId val="3"/>
      <sheetId val="4"/>
    </sheetIdMap>
  </header>
  <header guid="{DF9E41B1-EEED-402B-BF06-D0D3B4A4A86D}" dateTime="2014-09-02T10:50:08" maxSheetId="5" userName="Yareth Mojica" r:id="rId176" minRId="1432">
    <sheetIdMap count="4">
      <sheetId val="1"/>
      <sheetId val="2"/>
      <sheetId val="3"/>
      <sheetId val="4"/>
    </sheetIdMap>
  </header>
  <header guid="{28075E26-BB0D-4125-81E8-507EDB09D549}" dateTime="2014-09-02T10:52:07" maxSheetId="5" userName="Yareth Mojica" r:id="rId177" minRId="1434" maxRId="1442">
    <sheetIdMap count="4">
      <sheetId val="1"/>
      <sheetId val="2"/>
      <sheetId val="3"/>
      <sheetId val="4"/>
    </sheetIdMap>
  </header>
  <header guid="{14A8CE40-0344-47F9-95D3-2856396E3369}" dateTime="2014-09-02T10:52:08" maxSheetId="5" userName="Yareth Mojica" r:id="rId178">
    <sheetIdMap count="4">
      <sheetId val="1"/>
      <sheetId val="2"/>
      <sheetId val="3"/>
      <sheetId val="4"/>
    </sheetIdMap>
  </header>
  <header guid="{0714928C-7760-4ED9-A1BA-483352A0CB6E}" dateTime="2014-09-02T10:52:08" maxSheetId="5" userName="Yareth Mojica" r:id="rId179">
    <sheetIdMap count="4">
      <sheetId val="1"/>
      <sheetId val="2"/>
      <sheetId val="3"/>
      <sheetId val="4"/>
    </sheetIdMap>
  </header>
  <header guid="{27661361-992C-4E99-BDF7-19242015B168}" dateTime="2014-09-02T10:52:10" maxSheetId="5" userName="Yareth Mojica" r:id="rId180">
    <sheetIdMap count="4">
      <sheetId val="1"/>
      <sheetId val="2"/>
      <sheetId val="3"/>
      <sheetId val="4"/>
    </sheetIdMap>
  </header>
  <header guid="{FF85BBED-A74F-4D02-B119-218400850938}" dateTime="2014-09-02T10:52:41" maxSheetId="5" userName="Yareth Mojica" r:id="rId181">
    <sheetIdMap count="4">
      <sheetId val="1"/>
      <sheetId val="2"/>
      <sheetId val="3"/>
      <sheetId val="4"/>
    </sheetIdMap>
  </header>
  <header guid="{22F581D2-DEEE-43C1-AC81-88F82D5E0275}" dateTime="2014-09-02T10:53:10" maxSheetId="5" userName="Yareth Mojica" r:id="rId182" minRId="1448" maxRId="1450">
    <sheetIdMap count="4">
      <sheetId val="1"/>
      <sheetId val="2"/>
      <sheetId val="3"/>
      <sheetId val="4"/>
    </sheetIdMap>
  </header>
  <header guid="{DD3B52B7-73CE-4E9B-8BCA-6399BF56831C}" dateTime="2014-09-02T10:53:10" maxSheetId="5" userName="Yareth Mojica" r:id="rId183">
    <sheetIdMap count="4">
      <sheetId val="1"/>
      <sheetId val="2"/>
      <sheetId val="3"/>
      <sheetId val="4"/>
    </sheetIdMap>
  </header>
  <header guid="{118BE6C4-83F9-488B-8446-78EA59F345BF}" dateTime="2014-09-02T10:54:10" maxSheetId="5" userName="Yareth Mojica" r:id="rId184" minRId="1453" maxRId="1463">
    <sheetIdMap count="4">
      <sheetId val="1"/>
      <sheetId val="2"/>
      <sheetId val="3"/>
      <sheetId val="4"/>
    </sheetIdMap>
  </header>
  <header guid="{345AD3DE-F5BB-4F2B-A4C7-8F2357C285EA}" dateTime="2014-09-02T10:54:11" maxSheetId="5" userName="Yareth Mojica" r:id="rId185">
    <sheetIdMap count="4">
      <sheetId val="1"/>
      <sheetId val="2"/>
      <sheetId val="3"/>
      <sheetId val="4"/>
    </sheetIdMap>
  </header>
  <header guid="{B5B5CA27-55CF-4FA4-BC30-F5DFE64038FD}" dateTime="2014-09-02T10:54:12" maxSheetId="5" userName="Yareth Mojica" r:id="rId186">
    <sheetIdMap count="4">
      <sheetId val="1"/>
      <sheetId val="2"/>
      <sheetId val="3"/>
      <sheetId val="4"/>
    </sheetIdMap>
  </header>
  <header guid="{576D7C50-B0DA-4096-BC04-9AC98C307FC2}" dateTime="2014-09-02T10:54:27" maxSheetId="5" userName="Yareth Mojica" r:id="rId187">
    <sheetIdMap count="4">
      <sheetId val="1"/>
      <sheetId val="2"/>
      <sheetId val="3"/>
      <sheetId val="4"/>
    </sheetIdMap>
  </header>
  <header guid="{F43FA6E1-E53B-4E84-97A4-E60E54AE6562}" dateTime="2014-09-02T10:54:46" maxSheetId="5" userName="Yareth Mojica" r:id="rId188">
    <sheetIdMap count="4">
      <sheetId val="1"/>
      <sheetId val="2"/>
      <sheetId val="3"/>
      <sheetId val="4"/>
    </sheetIdMap>
  </header>
  <header guid="{951EB22B-210B-4F6D-8F43-7831642440D2}" dateTime="2014-09-02T10:54:47" maxSheetId="5" userName="Yareth Mojica" r:id="rId189">
    <sheetIdMap count="4">
      <sheetId val="1"/>
      <sheetId val="2"/>
      <sheetId val="3"/>
      <sheetId val="4"/>
    </sheetIdMap>
  </header>
  <header guid="{2C570DD9-C2B9-487D-8617-B619857A69D8}" dateTime="2014-09-02T12:17:12" maxSheetId="5" userName="Yareth Mojica" r:id="rId190" minRId="1470">
    <sheetIdMap count="4">
      <sheetId val="1"/>
      <sheetId val="2"/>
      <sheetId val="3"/>
      <sheetId val="4"/>
    </sheetIdMap>
  </header>
  <header guid="{50983486-E4F1-423B-B6C3-DB994E2045F0}" dateTime="2014-09-02T12:17:12" maxSheetId="5" userName="Yareth Mojica" r:id="rId191">
    <sheetIdMap count="4">
      <sheetId val="1"/>
      <sheetId val="2"/>
      <sheetId val="3"/>
      <sheetId val="4"/>
    </sheetIdMap>
  </header>
  <header guid="{E07F4F15-5557-48EC-B455-D756D204258D}" dateTime="2014-09-02T12:17:32" maxSheetId="5" userName="Yareth Mojica" r:id="rId192" minRId="1473">
    <sheetIdMap count="4">
      <sheetId val="1"/>
      <sheetId val="2"/>
      <sheetId val="3"/>
      <sheetId val="4"/>
    </sheetIdMap>
  </header>
  <header guid="{C1613194-CB43-4EB3-AE87-CA33B6C8DA76}" dateTime="2014-09-02T12:17:33" maxSheetId="5" userName="Yareth Mojica" r:id="rId193">
    <sheetIdMap count="4">
      <sheetId val="1"/>
      <sheetId val="2"/>
      <sheetId val="3"/>
      <sheetId val="4"/>
    </sheetIdMap>
  </header>
  <header guid="{129CD135-89EF-4F36-B439-C6A2A39CAD2E}" dateTime="2014-09-02T12:18:44" maxSheetId="5" userName="Yareth Mojica" r:id="rId194">
    <sheetIdMap count="4">
      <sheetId val="1"/>
      <sheetId val="2"/>
      <sheetId val="3"/>
      <sheetId val="4"/>
    </sheetIdMap>
  </header>
  <header guid="{A2DCFF18-0593-4D72-B6CD-C5AAB462AA9E}" dateTime="2014-09-02T12:18:44" maxSheetId="5" userName="Yareth Mojica" r:id="rId195">
    <sheetIdMap count="4">
      <sheetId val="1"/>
      <sheetId val="2"/>
      <sheetId val="3"/>
      <sheetId val="4"/>
    </sheetIdMap>
  </header>
  <header guid="{34ECE9D2-B01E-42BE-8EB6-E6E68D3D2868}" dateTime="2014-09-02T12:18:47" maxSheetId="5" userName="Yareth Mojica" r:id="rId196">
    <sheetIdMap count="4">
      <sheetId val="1"/>
      <sheetId val="2"/>
      <sheetId val="3"/>
      <sheetId val="4"/>
    </sheetIdMap>
  </header>
  <header guid="{8EF49E64-7E42-48D9-8856-F9C369D26D04}" dateTime="2014-09-05T10:01:54" maxSheetId="5" userName="Yareth Mojica" r:id="rId197" minRId="1479" maxRId="1496">
    <sheetIdMap count="4">
      <sheetId val="1"/>
      <sheetId val="2"/>
      <sheetId val="3"/>
      <sheetId val="4"/>
    </sheetIdMap>
  </header>
  <header guid="{D50177F2-6189-4D1E-A6BB-71D03A6C052B}" dateTime="2014-09-05T10:01:55" maxSheetId="5" userName="Yareth Mojica" r:id="rId198">
    <sheetIdMap count="4">
      <sheetId val="1"/>
      <sheetId val="2"/>
      <sheetId val="3"/>
      <sheetId val="4"/>
    </sheetIdMap>
  </header>
  <header guid="{93EB2A0F-6E36-4D05-83D8-773D043980A5}" dateTime="2014-09-05T10:02:43" maxSheetId="5" userName="Yareth Mojica" r:id="rId199">
    <sheetIdMap count="4">
      <sheetId val="1"/>
      <sheetId val="2"/>
      <sheetId val="3"/>
      <sheetId val="4"/>
    </sheetIdMap>
  </header>
  <header guid="{8C94782C-AF37-4E7B-9BFE-E4266DF332DB}" dateTime="2014-09-05T10:02:44" maxSheetId="5" userName="Yareth Mojica" r:id="rId200">
    <sheetIdMap count="4">
      <sheetId val="1"/>
      <sheetId val="2"/>
      <sheetId val="3"/>
      <sheetId val="4"/>
    </sheetIdMap>
  </header>
  <header guid="{6843E8AA-6AE9-4159-A620-33E59B75339B}" dateTime="2014-09-05T10:29:28" maxSheetId="5" userName="Yareth Mojica" r:id="rId201">
    <sheetIdMap count="4">
      <sheetId val="1"/>
      <sheetId val="2"/>
      <sheetId val="3"/>
      <sheetId val="4"/>
    </sheetIdMap>
  </header>
  <header guid="{03E4FF85-0586-40F0-84F3-371B708134C6}" dateTime="2014-09-11T10:37:52" maxSheetId="5" userName="Yareth Mojica" r:id="rId202" minRId="1502" maxRId="1505">
    <sheetIdMap count="4">
      <sheetId val="1"/>
      <sheetId val="2"/>
      <sheetId val="3"/>
      <sheetId val="4"/>
    </sheetIdMap>
  </header>
  <header guid="{563A6413-F42E-4935-B7D5-9BBB5DFDBB9A}" dateTime="2014-09-11T10:38:22" maxSheetId="5" userName="Yareth Mojica" r:id="rId203">
    <sheetIdMap count="4">
      <sheetId val="1"/>
      <sheetId val="2"/>
      <sheetId val="3"/>
      <sheetId val="4"/>
    </sheetIdMap>
  </header>
  <header guid="{20B5FE3C-2642-4029-9CAB-A2754829742B}" dateTime="2014-09-11T10:39:22" maxSheetId="5" userName="Yareth Mojica" r:id="rId204">
    <sheetIdMap count="4">
      <sheetId val="1"/>
      <sheetId val="2"/>
      <sheetId val="3"/>
      <sheetId val="4"/>
    </sheetIdMap>
  </header>
  <header guid="{99222AD1-45AF-407C-B00C-14F8CF3BC795}" dateTime="2014-09-11T10:39:24" maxSheetId="5" userName="Yareth Mojica" r:id="rId205">
    <sheetIdMap count="4">
      <sheetId val="1"/>
      <sheetId val="2"/>
      <sheetId val="3"/>
      <sheetId val="4"/>
    </sheetIdMap>
  </header>
  <header guid="{88F29BE4-DA5A-4AB2-A493-40A6B449E921}" dateTime="2014-09-11T11:21:23" maxSheetId="5" userName="Yareth Mojica" r:id="rId206" minRId="1510" maxRId="1520">
    <sheetIdMap count="4">
      <sheetId val="1"/>
      <sheetId val="2"/>
      <sheetId val="3"/>
      <sheetId val="4"/>
    </sheetIdMap>
  </header>
  <header guid="{1035EA56-9003-4791-8592-C1ACD7581354}" dateTime="2014-09-11T11:21:24" maxSheetId="5" userName="Yareth Mojica" r:id="rId207">
    <sheetIdMap count="4">
      <sheetId val="1"/>
      <sheetId val="2"/>
      <sheetId val="3"/>
      <sheetId val="4"/>
    </sheetIdMap>
  </header>
  <header guid="{5CF12B6F-4842-4619-99CF-8D10FBF6CF0B}" dateTime="2014-09-11T11:21:26" maxSheetId="5" userName="Yareth Mojica" r:id="rId208">
    <sheetIdMap count="4">
      <sheetId val="1"/>
      <sheetId val="2"/>
      <sheetId val="3"/>
      <sheetId val="4"/>
    </sheetIdMap>
  </header>
  <header guid="{6E902933-35B0-40C8-96AD-FD31C13D333E}" dateTime="2014-09-11T11:23:36" maxSheetId="5" userName="Yareth Mojica" r:id="rId209">
    <sheetIdMap count="4">
      <sheetId val="1"/>
      <sheetId val="2"/>
      <sheetId val="3"/>
      <sheetId val="4"/>
    </sheetIdMap>
  </header>
  <header guid="{CD4B0F94-80D2-4605-A392-77E3DC57E9CB}" dateTime="2014-10-01T07:50:08" maxSheetId="5" userName="Yareth Mojica" r:id="rId210" minRId="1525" maxRId="1628">
    <sheetIdMap count="4">
      <sheetId val="1"/>
      <sheetId val="2"/>
      <sheetId val="3"/>
      <sheetId val="4"/>
    </sheetIdMap>
  </header>
  <header guid="{BA3B8DFD-A838-49C5-BA6B-3399BF48EF56}" dateTime="2014-10-01T07:57:40" maxSheetId="5" userName="Yareth Mojica" r:id="rId211" minRId="1630" maxRId="1647">
    <sheetIdMap count="4">
      <sheetId val="1"/>
      <sheetId val="2"/>
      <sheetId val="3"/>
      <sheetId val="4"/>
    </sheetIdMap>
  </header>
  <header guid="{54142972-1E36-4434-9892-B2D147254D1C}" dateTime="2014-10-01T07:57:40" maxSheetId="5" userName="Yareth Mojica" r:id="rId212">
    <sheetIdMap count="4">
      <sheetId val="1"/>
      <sheetId val="2"/>
      <sheetId val="3"/>
      <sheetId val="4"/>
    </sheetIdMap>
  </header>
  <header guid="{CF3A1C4A-72E4-497F-B052-DC19C611BAF2}" dateTime="2014-10-01T07:57:53" maxSheetId="5" userName="Yareth Mojica" r:id="rId213">
    <sheetIdMap count="4">
      <sheetId val="1"/>
      <sheetId val="2"/>
      <sheetId val="3"/>
      <sheetId val="4"/>
    </sheetIdMap>
  </header>
  <header guid="{43E592E0-DF5A-4D2E-9B6C-B180EC84150B}" dateTime="2014-10-01T07:57:54" maxSheetId="5" userName="Yareth Mojica" r:id="rId214">
    <sheetIdMap count="4">
      <sheetId val="1"/>
      <sheetId val="2"/>
      <sheetId val="3"/>
      <sheetId val="4"/>
    </sheetIdMap>
  </header>
  <header guid="{F597354E-0A19-46E5-A004-A94819FFE52D}" dateTime="2014-10-01T08:02:50" maxSheetId="5" userName="Yareth Mojica" r:id="rId215" minRId="1652" maxRId="1654">
    <sheetIdMap count="4">
      <sheetId val="1"/>
      <sheetId val="2"/>
      <sheetId val="3"/>
      <sheetId val="4"/>
    </sheetIdMap>
  </header>
  <header guid="{955A6F93-7C1C-4452-93FD-8086445397D2}" dateTime="2014-10-01T08:05:23" maxSheetId="5" userName="Yareth Mojica" r:id="rId216" minRId="1656" maxRId="1664">
    <sheetIdMap count="4">
      <sheetId val="1"/>
      <sheetId val="2"/>
      <sheetId val="3"/>
      <sheetId val="4"/>
    </sheetIdMap>
  </header>
  <header guid="{69702503-8D3C-47A0-9772-C8CCDFA322C8}" dateTime="2014-10-01T08:05:48" maxSheetId="5" userName="Yareth Mojica" r:id="rId217" minRId="1666" maxRId="1670">
    <sheetIdMap count="4">
      <sheetId val="1"/>
      <sheetId val="2"/>
      <sheetId val="3"/>
      <sheetId val="4"/>
    </sheetIdMap>
  </header>
  <header guid="{A85DDA1F-6024-4139-BDCD-17C95F48733F}" dateTime="2014-10-01T08:05:49" maxSheetId="5" userName="Yareth Mojica" r:id="rId218">
    <sheetIdMap count="4">
      <sheetId val="1"/>
      <sheetId val="2"/>
      <sheetId val="3"/>
      <sheetId val="4"/>
    </sheetIdMap>
  </header>
  <header guid="{CB1A3154-4819-4891-9096-356BA4D7F762}" dateTime="2014-10-01T08:33:36" maxSheetId="5" userName="Yareth Mojica" r:id="rId219">
    <sheetIdMap count="4">
      <sheetId val="1"/>
      <sheetId val="2"/>
      <sheetId val="3"/>
      <sheetId val="4"/>
    </sheetIdMap>
  </header>
  <header guid="{52863A06-4B2E-44B4-9EBB-7CAB49F2EC2B}" dateTime="2014-10-01T08:35:38" maxSheetId="5" userName="Yareth Mojica" r:id="rId220">
    <sheetIdMap count="4">
      <sheetId val="1"/>
      <sheetId val="2"/>
      <sheetId val="3"/>
      <sheetId val="4"/>
    </sheetIdMap>
  </header>
  <header guid="{24A59EA2-2815-40B0-92D4-9195AAE82FBD}" dateTime="2014-10-01T08:41:49" maxSheetId="5" userName="Yareth Mojica" r:id="rId221">
    <sheetIdMap count="4">
      <sheetId val="1"/>
      <sheetId val="2"/>
      <sheetId val="3"/>
      <sheetId val="4"/>
    </sheetIdMap>
  </header>
  <header guid="{0CE97C96-6311-42F6-A124-61C5E8B9774F}" dateTime="2014-10-01T08:43:51" maxSheetId="5" userName="Yareth Mojica" r:id="rId222">
    <sheetIdMap count="4">
      <sheetId val="1"/>
      <sheetId val="2"/>
      <sheetId val="3"/>
      <sheetId val="4"/>
    </sheetIdMap>
  </header>
  <header guid="{A28A20FD-3D96-4A0D-9F76-8DCAA6A1E751}" dateTime="2014-10-01T09:11:46" maxSheetId="5" userName="Yareth Mojica" r:id="rId223">
    <sheetIdMap count="4">
      <sheetId val="1"/>
      <sheetId val="2"/>
      <sheetId val="3"/>
      <sheetId val="4"/>
    </sheetIdMap>
  </header>
  <header guid="{7BACD975-FB26-4863-A02B-1BF54904BF22}" dateTime="2014-10-01T09:20:27" maxSheetId="5" userName="Yareth Mojica" r:id="rId224">
    <sheetIdMap count="4">
      <sheetId val="1"/>
      <sheetId val="2"/>
      <sheetId val="3"/>
      <sheetId val="4"/>
    </sheetIdMap>
  </header>
  <header guid="{9828945A-1D90-4C9A-907D-9357CBAA88FB}" dateTime="2014-10-01T10:13:19" maxSheetId="5" userName="Yareth Mojica" r:id="rId225">
    <sheetIdMap count="4">
      <sheetId val="1"/>
      <sheetId val="2"/>
      <sheetId val="3"/>
      <sheetId val="4"/>
    </sheetIdMap>
  </header>
  <header guid="{11876153-A101-4D86-9620-CD97CB5B49EA}" dateTime="2014-10-01T10:42:20" maxSheetId="5" userName="Yareth Mojica" r:id="rId226">
    <sheetIdMap count="4">
      <sheetId val="1"/>
      <sheetId val="2"/>
      <sheetId val="3"/>
      <sheetId val="4"/>
    </sheetIdMap>
  </header>
  <header guid="{FB795AC6-3EA8-45B9-AA9F-330A8A34C2B0}" dateTime="2014-10-01T10:42:22" maxSheetId="5" userName="Yareth Mojica" r:id="rId227">
    <sheetIdMap count="4">
      <sheetId val="1"/>
      <sheetId val="2"/>
      <sheetId val="3"/>
      <sheetId val="4"/>
    </sheetIdMap>
  </header>
  <header guid="{A37C192C-B592-4EF6-BF7D-C32B6D21194D}" dateTime="2014-10-02T13:32:54" maxSheetId="5" userName="Yareth Mojica" r:id="rId228" minRId="1682" maxRId="1697">
    <sheetIdMap count="4">
      <sheetId val="1"/>
      <sheetId val="2"/>
      <sheetId val="3"/>
      <sheetId val="4"/>
    </sheetIdMap>
  </header>
  <header guid="{699860FA-1F0F-40AD-8AE9-3FC582D67C4A}" dateTime="2014-10-02T13:33:27" maxSheetId="5" userName="Yareth Mojica" r:id="rId229">
    <sheetIdMap count="4">
      <sheetId val="1"/>
      <sheetId val="2"/>
      <sheetId val="3"/>
      <sheetId val="4"/>
    </sheetIdMap>
  </header>
  <header guid="{C808B2AC-7F8C-4D1D-8179-B70E83099008}" dateTime="2014-10-02T13:37:13" maxSheetId="5" userName="Yareth Mojica" r:id="rId230">
    <sheetIdMap count="4">
      <sheetId val="1"/>
      <sheetId val="2"/>
      <sheetId val="3"/>
      <sheetId val="4"/>
    </sheetIdMap>
  </header>
  <header guid="{174C95D9-C766-44BF-AEB8-ABC2AC4E2E77}" dateTime="2014-10-02T14:20:59" maxSheetId="5" userName="Yareth Mojica" r:id="rId231">
    <sheetIdMap count="4">
      <sheetId val="1"/>
      <sheetId val="2"/>
      <sheetId val="3"/>
      <sheetId val="4"/>
    </sheetIdMap>
  </header>
  <header guid="{3C35035E-4EE3-4FC2-B70F-D82FDE64524A}" dateTime="2014-10-02T14:38:10" maxSheetId="5" userName="Yareth Mojica" r:id="rId232">
    <sheetIdMap count="4">
      <sheetId val="1"/>
      <sheetId val="2"/>
      <sheetId val="3"/>
      <sheetId val="4"/>
    </sheetIdMap>
  </header>
  <header guid="{03E2CEF8-FFF5-4C75-BBBE-29A9F9B166CA}" dateTime="2014-10-03T08:22:34" maxSheetId="5" userName="Yareth Mojica" r:id="rId233">
    <sheetIdMap count="4">
      <sheetId val="1"/>
      <sheetId val="2"/>
      <sheetId val="3"/>
      <sheetId val="4"/>
    </sheetIdMap>
  </header>
  <header guid="{62D13270-A14F-46FC-9F0E-69243444DAB3}" dateTime="2014-10-03T08:25:26" maxSheetId="5" userName="Yareth Mojica" r:id="rId234">
    <sheetIdMap count="4">
      <sheetId val="1"/>
      <sheetId val="2"/>
      <sheetId val="3"/>
      <sheetId val="4"/>
    </sheetIdMap>
  </header>
  <header guid="{31358559-2F62-4291-8F2E-E218898DFAFB}" dateTime="2014-10-03T08:25:44" maxSheetId="5" userName="Yareth Mojica" r:id="rId235">
    <sheetIdMap count="4">
      <sheetId val="1"/>
      <sheetId val="2"/>
      <sheetId val="3"/>
      <sheetId val="4"/>
    </sheetIdMap>
  </header>
  <header guid="{3F63511F-B468-43D1-A362-8CB607900908}" dateTime="2014-10-03T08:33:45" maxSheetId="5" userName="Yareth Mojica" r:id="rId236">
    <sheetIdMap count="4">
      <sheetId val="1"/>
      <sheetId val="2"/>
      <sheetId val="3"/>
      <sheetId val="4"/>
    </sheetIdMap>
  </header>
  <header guid="{DC747021-9BD6-4D76-8F5A-DC4AFB8BEAB0}" dateTime="2014-10-03T09:43:55" maxSheetId="5" userName="Yareth Mojica" r:id="rId237">
    <sheetIdMap count="4">
      <sheetId val="1"/>
      <sheetId val="2"/>
      <sheetId val="3"/>
      <sheetId val="4"/>
    </sheetIdMap>
  </header>
  <header guid="{BDD16E70-ACFF-404D-8B64-9C03E5CBE12A}" dateTime="2014-10-03T09:59:02" maxSheetId="5" userName="Yareth Mojica" r:id="rId238">
    <sheetIdMap count="4">
      <sheetId val="1"/>
      <sheetId val="2"/>
      <sheetId val="3"/>
      <sheetId val="4"/>
    </sheetIdMap>
  </header>
  <header guid="{D3D6ABDA-0BCB-4382-856E-BE12601349A7}" dateTime="2014-10-03T10:31:37" maxSheetId="5" userName="Yareth Mojica" r:id="rId239">
    <sheetIdMap count="4">
      <sheetId val="1"/>
      <sheetId val="2"/>
      <sheetId val="3"/>
      <sheetId val="4"/>
    </sheetIdMap>
  </header>
  <header guid="{F5DDE569-2CF6-4241-849B-C677E4234138}" dateTime="2014-10-14T12:50:33" maxSheetId="5" userName="Yareth Mojica" r:id="rId240" minRId="1710" maxRId="1713">
    <sheetIdMap count="4">
      <sheetId val="1"/>
      <sheetId val="2"/>
      <sheetId val="3"/>
      <sheetId val="4"/>
    </sheetIdMap>
  </header>
  <header guid="{C19DDADE-2E2D-4400-ABD3-4CE94995D9FD}" dateTime="2014-10-14T12:50:37" maxSheetId="5" userName="Yareth Mojica" r:id="rId241">
    <sheetIdMap count="4">
      <sheetId val="1"/>
      <sheetId val="2"/>
      <sheetId val="3"/>
      <sheetId val="4"/>
    </sheetIdMap>
  </header>
  <header guid="{E098C87B-142E-46CE-B2E9-F219EBCAB0E9}" dateTime="2014-10-15T09:39:08" maxSheetId="5" userName="Yareth Mojica" r:id="rId242" minRId="1716" maxRId="1726">
    <sheetIdMap count="4">
      <sheetId val="1"/>
      <sheetId val="2"/>
      <sheetId val="3"/>
      <sheetId val="4"/>
    </sheetIdMap>
  </header>
  <header guid="{082D5754-3871-4E7E-9E92-490A1258E0A8}" dateTime="2014-10-15T09:39:10" maxSheetId="5" userName="Yareth Mojica" r:id="rId243">
    <sheetIdMap count="4">
      <sheetId val="1"/>
      <sheetId val="2"/>
      <sheetId val="3"/>
      <sheetId val="4"/>
    </sheetIdMap>
  </header>
  <header guid="{FDDE2235-DF2E-446E-9250-3FDA8A6B75DF}" dateTime="2014-10-15T09:39:33" maxSheetId="5" userName="Yareth Mojica" r:id="rId244">
    <sheetIdMap count="4">
      <sheetId val="1"/>
      <sheetId val="2"/>
      <sheetId val="3"/>
      <sheetId val="4"/>
    </sheetIdMap>
  </header>
  <header guid="{FA040B09-FA7A-49F6-BA3A-B1086AE8A595}" dateTime="2014-10-15T09:39:37" maxSheetId="5" userName="Yareth Mojica" r:id="rId245">
    <sheetIdMap count="4">
      <sheetId val="1"/>
      <sheetId val="2"/>
      <sheetId val="3"/>
      <sheetId val="4"/>
    </sheetIdMap>
  </header>
  <header guid="{6D350831-2D58-4581-A5F1-6212A2C20F31}" dateTime="2014-10-15T09:40:41" maxSheetId="5" userName="Yareth Mojica" r:id="rId246">
    <sheetIdMap count="4">
      <sheetId val="1"/>
      <sheetId val="2"/>
      <sheetId val="3"/>
      <sheetId val="4"/>
    </sheetIdMap>
  </header>
  <header guid="{9D760EC1-2034-4022-9944-27AC616120E0}" dateTime="2014-10-15T09:41:00" maxSheetId="5" userName="Yareth Mojica" r:id="rId247">
    <sheetIdMap count="4">
      <sheetId val="1"/>
      <sheetId val="2"/>
      <sheetId val="3"/>
      <sheetId val="4"/>
    </sheetIdMap>
  </header>
  <header guid="{8B46B8AC-29A1-4DED-87CD-62C8976AECB2}" dateTime="2014-10-15T13:49:37" maxSheetId="5" userName="Yareth Mojica" r:id="rId248" minRId="1733">
    <sheetIdMap count="4">
      <sheetId val="1"/>
      <sheetId val="2"/>
      <sheetId val="3"/>
      <sheetId val="4"/>
    </sheetIdMap>
  </header>
  <header guid="{CDCC2C9B-7C85-4B78-9C68-CBA041DE2267}" dateTime="2014-10-15T13:50:13" maxSheetId="5" userName="Yareth Mojica" r:id="rId249">
    <sheetIdMap count="4">
      <sheetId val="1"/>
      <sheetId val="2"/>
      <sheetId val="3"/>
      <sheetId val="4"/>
    </sheetIdMap>
  </header>
  <header guid="{3DA30818-6320-4B1C-A285-5C1A17A0A1F5}" dateTime="2014-10-15T13:50:13" maxSheetId="5" userName="Yareth Mojica" r:id="rId250">
    <sheetIdMap count="4">
      <sheetId val="1"/>
      <sheetId val="2"/>
      <sheetId val="3"/>
      <sheetId val="4"/>
    </sheetIdMap>
  </header>
  <header guid="{F9FBA9E8-322B-4078-B376-73DEE14631B3}" dateTime="2014-10-15T13:51:20" maxSheetId="5" userName="Yareth Mojica" r:id="rId251" minRId="1737">
    <sheetIdMap count="4">
      <sheetId val="1"/>
      <sheetId val="2"/>
      <sheetId val="3"/>
      <sheetId val="4"/>
    </sheetIdMap>
  </header>
  <header guid="{87174093-CCC6-4622-AFA9-44FC7CC07B50}" dateTime="2014-10-15T13:53:15" maxSheetId="5" userName="Yareth Mojica" r:id="rId252">
    <sheetIdMap count="4">
      <sheetId val="1"/>
      <sheetId val="2"/>
      <sheetId val="3"/>
      <sheetId val="4"/>
    </sheetIdMap>
  </header>
  <header guid="{7829BC67-D3C3-41BB-9EF3-763B548BDF7E}" dateTime="2014-10-15T13:53:16" maxSheetId="5" userName="Yareth Mojica" r:id="rId253">
    <sheetIdMap count="4">
      <sheetId val="1"/>
      <sheetId val="2"/>
      <sheetId val="3"/>
      <sheetId val="4"/>
    </sheetIdMap>
  </header>
  <header guid="{1BCAE46A-BFCD-49D3-8367-4071663A97EF}" dateTime="2014-10-15T13:55:52" maxSheetId="5" userName="Yareth Mojica" r:id="rId254" minRId="1741" maxRId="1828">
    <sheetIdMap count="4">
      <sheetId val="1"/>
      <sheetId val="2"/>
      <sheetId val="3"/>
      <sheetId val="4"/>
    </sheetIdMap>
  </header>
  <header guid="{6C0CB676-1787-4559-B7C1-B0EF980F2E63}" dateTime="2014-10-15T13:55:53" maxSheetId="5" userName="Yareth Mojica" r:id="rId255">
    <sheetIdMap count="4">
      <sheetId val="1"/>
      <sheetId val="2"/>
      <sheetId val="3"/>
      <sheetId val="4"/>
    </sheetIdMap>
  </header>
  <header guid="{40C9E9AC-DA5D-49D2-BAB2-854225B458B4}" dateTime="2014-10-15T13:56:00" maxSheetId="5" userName="Yareth Mojica" r:id="rId256">
    <sheetIdMap count="4">
      <sheetId val="1"/>
      <sheetId val="2"/>
      <sheetId val="3"/>
      <sheetId val="4"/>
    </sheetIdMap>
  </header>
  <header guid="{62ABAFD6-3D45-4EA2-B721-1322510A4FE0}" dateTime="2014-10-27T13:33:31" maxSheetId="5" userName="Yareth Mojica" r:id="rId257" minRId="1832" maxRId="1853">
    <sheetIdMap count="4">
      <sheetId val="1"/>
      <sheetId val="2"/>
      <sheetId val="3"/>
      <sheetId val="4"/>
    </sheetIdMap>
  </header>
  <header guid="{6F34A3A0-EF00-4434-AA38-2C6B94587B39}" dateTime="2014-10-27T13:33:31" maxSheetId="5" userName="Yareth Mojica" r:id="rId258">
    <sheetIdMap count="4">
      <sheetId val="1"/>
      <sheetId val="2"/>
      <sheetId val="3"/>
      <sheetId val="4"/>
    </sheetIdMap>
  </header>
  <header guid="{98EEF2F2-4065-4765-A268-FD59118B57FF}" dateTime="2014-10-27T13:33:33" maxSheetId="5" userName="Yareth Mojica" r:id="rId259">
    <sheetIdMap count="4">
      <sheetId val="1"/>
      <sheetId val="2"/>
      <sheetId val="3"/>
      <sheetId val="4"/>
    </sheetIdMap>
  </header>
  <header guid="{02C3383E-055D-413C-95FD-888C8D145930}" dateTime="2014-10-27T13:44:11" maxSheetId="5" userName="Yareth Mojica" r:id="rId260">
    <sheetIdMap count="4">
      <sheetId val="1"/>
      <sheetId val="2"/>
      <sheetId val="3"/>
      <sheetId val="4"/>
    </sheetIdMap>
  </header>
  <header guid="{2AFB5370-92DE-496F-8E4A-06B6941B47B5}" dateTime="2014-10-27T13:44:12" maxSheetId="5" userName="Yareth Mojica" r:id="rId261">
    <sheetIdMap count="4">
      <sheetId val="1"/>
      <sheetId val="2"/>
      <sheetId val="3"/>
      <sheetId val="4"/>
    </sheetIdMap>
  </header>
  <header guid="{3EB9DB8B-EC32-451B-ABAA-B8AA20FB601F}" dateTime="2014-10-27T13:45:42" maxSheetId="5" userName="Yareth Mojica" r:id="rId262" minRId="1859">
    <sheetIdMap count="4">
      <sheetId val="1"/>
      <sheetId val="2"/>
      <sheetId val="3"/>
      <sheetId val="4"/>
    </sheetIdMap>
  </header>
  <header guid="{FDDF7B8D-A6DA-45F3-B479-4162DC4C3FD5}" dateTime="2014-10-27T13:45:53" maxSheetId="5" userName="Yareth Mojica" r:id="rId263">
    <sheetIdMap count="4">
      <sheetId val="1"/>
      <sheetId val="2"/>
      <sheetId val="3"/>
      <sheetId val="4"/>
    </sheetIdMap>
  </header>
  <header guid="{DB66E53D-A4F9-4C90-A9AF-C7E968E13DE9}" dateTime="2014-10-27T14:07:42" maxSheetId="5" userName="Yareth Mojica" r:id="rId264">
    <sheetIdMap count="4">
      <sheetId val="1"/>
      <sheetId val="2"/>
      <sheetId val="3"/>
      <sheetId val="4"/>
    </sheetIdMap>
  </header>
  <header guid="{A63F2C91-5855-480B-9F46-39E0B11981D7}" dateTime="2014-10-27T14:07:43" maxSheetId="5" userName="Yareth Mojica" r:id="rId265">
    <sheetIdMap count="4">
      <sheetId val="1"/>
      <sheetId val="2"/>
      <sheetId val="3"/>
      <sheetId val="4"/>
    </sheetIdMap>
  </header>
  <header guid="{2ADB2FD3-EB65-4C3F-8B13-C75D270A3DA4}" dateTime="2014-10-27T14:07:51" maxSheetId="5" userName="Yareth Mojica" r:id="rId266">
    <sheetIdMap count="4">
      <sheetId val="1"/>
      <sheetId val="2"/>
      <sheetId val="3"/>
      <sheetId val="4"/>
    </sheetIdMap>
  </header>
  <header guid="{A5E3D64E-F371-47A8-BCC2-9CA99206CF08}" dateTime="2014-10-27T14:12:12" maxSheetId="5" userName="Yareth Mojica" r:id="rId267">
    <sheetIdMap count="4">
      <sheetId val="1"/>
      <sheetId val="2"/>
      <sheetId val="3"/>
      <sheetId val="4"/>
    </sheetIdMap>
  </header>
  <header guid="{B4ECFF81-6CF9-4923-A639-D4859C72CB94}" dateTime="2014-10-27T14:14:57" maxSheetId="5" userName="Yareth Mojica" r:id="rId268">
    <sheetIdMap count="4">
      <sheetId val="1"/>
      <sheetId val="2"/>
      <sheetId val="3"/>
      <sheetId val="4"/>
    </sheetIdMap>
  </header>
  <header guid="{15E2B729-973B-4ECE-BFB9-F5EDD9A5C1F0}" dateTime="2014-10-28T11:21:26" maxSheetId="5" userName="Yareth Mojica" r:id="rId269" minRId="1867" maxRId="1872">
    <sheetIdMap count="4">
      <sheetId val="1"/>
      <sheetId val="2"/>
      <sheetId val="3"/>
      <sheetId val="4"/>
    </sheetIdMap>
  </header>
  <header guid="{C7372BA6-D5C2-4D09-83DF-38097E97C1C1}" dateTime="2014-10-28T11:21:36" maxSheetId="5" userName="Yareth Mojica" r:id="rId270">
    <sheetIdMap count="4">
      <sheetId val="1"/>
      <sheetId val="2"/>
      <sheetId val="3"/>
      <sheetId val="4"/>
    </sheetIdMap>
  </header>
  <header guid="{B6BB7A2E-817C-40D1-B6EF-9CD3850E786D}" dateTime="2014-10-28T11:23:21" maxSheetId="5" userName="Yareth Mojica" r:id="rId271">
    <sheetIdMap count="4">
      <sheetId val="1"/>
      <sheetId val="2"/>
      <sheetId val="3"/>
      <sheetId val="4"/>
    </sheetIdMap>
  </header>
  <header guid="{C42FE69F-9EB5-45C8-96C2-FD90A9A1126F}" dateTime="2014-10-28T11:26:08" maxSheetId="5" userName="Yareth Mojica" r:id="rId272" minRId="1876" maxRId="1877">
    <sheetIdMap count="4">
      <sheetId val="1"/>
      <sheetId val="2"/>
      <sheetId val="3"/>
      <sheetId val="4"/>
    </sheetIdMap>
  </header>
  <header guid="{2723C9DA-B889-406A-9382-DCAB8525E599}" dateTime="2014-10-28T11:26:09" maxSheetId="5" userName="Yareth Mojica" r:id="rId273">
    <sheetIdMap count="4">
      <sheetId val="1"/>
      <sheetId val="2"/>
      <sheetId val="3"/>
      <sheetId val="4"/>
    </sheetIdMap>
  </header>
  <header guid="{7DD91017-8FAB-4220-B088-F28CF7B98FC8}" dateTime="2014-11-03T14:17:27" maxSheetId="5" userName="Yareth Mojica" r:id="rId274" minRId="1880" maxRId="1882">
    <sheetIdMap count="4">
      <sheetId val="1"/>
      <sheetId val="2"/>
      <sheetId val="3"/>
      <sheetId val="4"/>
    </sheetIdMap>
  </header>
  <header guid="{385556AC-C2D8-4216-AA1A-A700DB4AC808}" dateTime="2014-11-03T14:17:27" maxSheetId="5" userName="Yareth Mojica" r:id="rId275">
    <sheetIdMap count="4">
      <sheetId val="1"/>
      <sheetId val="2"/>
      <sheetId val="3"/>
      <sheetId val="4"/>
    </sheetIdMap>
  </header>
  <header guid="{8265A813-9DD9-49EE-8133-EC3B8346860E}" dateTime="2014-11-03T14:19:31" maxSheetId="5" userName="Yareth Mojica" r:id="rId276" minRId="1885" maxRId="1892">
    <sheetIdMap count="4">
      <sheetId val="1"/>
      <sheetId val="2"/>
      <sheetId val="3"/>
      <sheetId val="4"/>
    </sheetIdMap>
  </header>
  <header guid="{D9433788-786E-47C5-BBCD-A3004D5E64CD}" dateTime="2014-11-03T14:21:10" maxSheetId="5" userName="Yareth Mojica" r:id="rId277" minRId="1894" maxRId="1902">
    <sheetIdMap count="4">
      <sheetId val="1"/>
      <sheetId val="2"/>
      <sheetId val="3"/>
      <sheetId val="4"/>
    </sheetIdMap>
  </header>
  <header guid="{B5ECCF9A-1334-4AC1-AB92-4902DE54F732}" dateTime="2014-11-03T14:21:11" maxSheetId="5" userName="Yareth Mojica" r:id="rId278">
    <sheetIdMap count="4">
      <sheetId val="1"/>
      <sheetId val="2"/>
      <sheetId val="3"/>
      <sheetId val="4"/>
    </sheetIdMap>
  </header>
  <header guid="{7B27DEE3-BD90-4592-AB4F-5403FFF288BB}" dateTime="2014-11-03T14:21:13" maxSheetId="5" userName="Yareth Mojica" r:id="rId279">
    <sheetIdMap count="4">
      <sheetId val="1"/>
      <sheetId val="2"/>
      <sheetId val="3"/>
      <sheetId val="4"/>
    </sheetIdMap>
  </header>
  <header guid="{E7BC7A7E-62D4-41E0-A99F-6869DDB1962D}" dateTime="2014-11-03T14:21:14" maxSheetId="5" userName="Yareth Mojica" r:id="rId280">
    <sheetIdMap count="4">
      <sheetId val="1"/>
      <sheetId val="2"/>
      <sheetId val="3"/>
      <sheetId val="4"/>
    </sheetIdMap>
  </header>
  <header guid="{D85F083D-9A81-433F-9DD3-EFFFA3ED1179}" dateTime="2014-11-04T10:12:40" maxSheetId="5" userName="Yareth Mojica" r:id="rId281">
    <sheetIdMap count="4">
      <sheetId val="1"/>
      <sheetId val="2"/>
      <sheetId val="3"/>
      <sheetId val="4"/>
    </sheetIdMap>
  </header>
  <header guid="{1AD94E66-47C6-4118-AA23-B271CC40708B}" dateTime="2014-11-04T10:12:42" maxSheetId="5" userName="Yareth Mojica" r:id="rId282">
    <sheetIdMap count="4">
      <sheetId val="1"/>
      <sheetId val="2"/>
      <sheetId val="3"/>
      <sheetId val="4"/>
    </sheetIdMap>
  </header>
  <header guid="{D1CF4868-5901-47DB-9B86-CBC54F52F8F1}" dateTime="2014-11-04T10:28:21" maxSheetId="5" userName="Yareth Mojica" r:id="rId283">
    <sheetIdMap count="4">
      <sheetId val="1"/>
      <sheetId val="2"/>
      <sheetId val="3"/>
      <sheetId val="4"/>
    </sheetIdMap>
  </header>
  <header guid="{F28289A5-C503-4498-9751-64FEA1A2BBB1}" dateTime="2014-11-05T08:47:08" maxSheetId="5" userName="Yareth Mojica" r:id="rId284">
    <sheetIdMap count="4">
      <sheetId val="1"/>
      <sheetId val="2"/>
      <sheetId val="3"/>
      <sheetId val="4"/>
    </sheetIdMap>
  </header>
  <header guid="{33205E7A-3A9A-448F-936A-8227B7302641}" dateTime="2014-11-17T14:07:20" maxSheetId="5" userName="Yareth Mojica" r:id="rId285" minRId="1911" maxRId="1914">
    <sheetIdMap count="4">
      <sheetId val="1"/>
      <sheetId val="2"/>
      <sheetId val="3"/>
      <sheetId val="4"/>
    </sheetIdMap>
  </header>
  <header guid="{7136CA86-45E4-4CAB-B175-19F14FE53069}" dateTime="2014-11-17T14:21:10" maxSheetId="5" userName="Yareth Mojica" r:id="rId286">
    <sheetIdMap count="4">
      <sheetId val="1"/>
      <sheetId val="2"/>
      <sheetId val="3"/>
      <sheetId val="4"/>
    </sheetIdMap>
  </header>
  <header guid="{18CC20CD-9C56-4A37-95F6-DC4DFDE14CC0}" dateTime="2014-11-17T14:40:04" maxSheetId="5" userName="Yareth Mojica" r:id="rId287">
    <sheetIdMap count="4">
      <sheetId val="1"/>
      <sheetId val="2"/>
      <sheetId val="3"/>
      <sheetId val="4"/>
    </sheetIdMap>
  </header>
  <header guid="{B2EA160A-AAB8-486C-9939-7DB43A592446}" dateTime="2014-11-17T20:42:18" maxSheetId="5" userName="Yareth Mojica" r:id="rId288" minRId="1918" maxRId="1928">
    <sheetIdMap count="4">
      <sheetId val="1"/>
      <sheetId val="2"/>
      <sheetId val="3"/>
      <sheetId val="4"/>
    </sheetIdMap>
  </header>
  <header guid="{177AD4B0-4FF9-4975-B3F1-41EA4B67030D}" dateTime="2014-12-02T11:46:18" maxSheetId="5" userName="Yareth Mojica" r:id="rId289" minRId="1930" maxRId="2031">
    <sheetIdMap count="4">
      <sheetId val="1"/>
      <sheetId val="2"/>
      <sheetId val="3"/>
      <sheetId val="4"/>
    </sheetIdMap>
  </header>
  <header guid="{D1EDA58F-BECB-4AFF-8ED4-C7BE20022BCD}" dateTime="2014-12-02T11:54:24" maxSheetId="5" userName="Yareth Mojica" r:id="rId290" minRId="2033" maxRId="2065">
    <sheetIdMap count="4">
      <sheetId val="1"/>
      <sheetId val="2"/>
      <sheetId val="3"/>
      <sheetId val="4"/>
    </sheetIdMap>
  </header>
  <header guid="{9B3BC353-808C-43AC-96B4-19907F79CED5}" dateTime="2014-12-02T11:54:25" maxSheetId="5" userName="Yareth Mojica" r:id="rId291">
    <sheetIdMap count="4">
      <sheetId val="1"/>
      <sheetId val="2"/>
      <sheetId val="3"/>
      <sheetId val="4"/>
    </sheetIdMap>
  </header>
  <header guid="{DEA572A5-0E86-4D43-BF88-93287D5BDBAB}" dateTime="2014-12-04T10:04:13" maxSheetId="5" userName="Yareth Mojica" r:id="rId292" minRId="2068" maxRId="2082">
    <sheetIdMap count="4">
      <sheetId val="1"/>
      <sheetId val="2"/>
      <sheetId val="3"/>
      <sheetId val="4"/>
    </sheetIdMap>
  </header>
  <header guid="{F902B57F-41B0-4F9A-B71C-09C98D6D65B4}" dateTime="2014-12-04T10:04:16" maxSheetId="5" userName="Yareth Mojica" r:id="rId293">
    <sheetIdMap count="4">
      <sheetId val="1"/>
      <sheetId val="2"/>
      <sheetId val="3"/>
      <sheetId val="4"/>
    </sheetIdMap>
  </header>
  <header guid="{E6E4F9E4-F694-4E32-9426-B88AE2A2432A}" dateTime="2014-12-04T10:04:21" maxSheetId="5" userName="Yareth Mojica" r:id="rId294">
    <sheetIdMap count="4">
      <sheetId val="1"/>
      <sheetId val="2"/>
      <sheetId val="3"/>
      <sheetId val="4"/>
    </sheetIdMap>
  </header>
  <header guid="{804DBC09-A7BC-432A-B652-0C144A83B3F3}" dateTime="2014-12-04T10:07:18" maxSheetId="5" userName="Yareth Mojica" r:id="rId295" minRId="2086" maxRId="2092">
    <sheetIdMap count="4">
      <sheetId val="1"/>
      <sheetId val="2"/>
      <sheetId val="3"/>
      <sheetId val="4"/>
    </sheetIdMap>
  </header>
  <header guid="{E99F1E14-8028-4D04-AE9D-6A77D5E75E0A}" dateTime="2014-12-04T10:08:56" maxSheetId="5" userName="Yareth Mojica" r:id="rId296">
    <sheetIdMap count="4">
      <sheetId val="1"/>
      <sheetId val="2"/>
      <sheetId val="3"/>
      <sheetId val="4"/>
    </sheetIdMap>
  </header>
  <header guid="{6906DA20-8FBE-4065-812E-44002C9C3492}" dateTime="2014-12-04T10:10:32" maxSheetId="5" userName="Yareth Mojica" r:id="rId297" minRId="2095">
    <sheetIdMap count="4">
      <sheetId val="1"/>
      <sheetId val="2"/>
      <sheetId val="3"/>
      <sheetId val="4"/>
    </sheetIdMap>
  </header>
  <header guid="{B44A8F9D-4764-4063-BDCE-735E0B77812C}" dateTime="2014-12-04T10:12:17" maxSheetId="5" userName="Yareth Mojica" r:id="rId298" minRId="2097" maxRId="2106">
    <sheetIdMap count="4">
      <sheetId val="1"/>
      <sheetId val="2"/>
      <sheetId val="3"/>
      <sheetId val="4"/>
    </sheetIdMap>
  </header>
  <header guid="{E8F08ED8-BDC6-4DAA-B365-3D4C76E22685}" dateTime="2014-12-04T10:12:26" maxSheetId="5" userName="Yareth Mojica" r:id="rId299">
    <sheetIdMap count="4">
      <sheetId val="1"/>
      <sheetId val="2"/>
      <sheetId val="3"/>
      <sheetId val="4"/>
    </sheetIdMap>
  </header>
  <header guid="{EA1F0148-0640-4D4E-AB71-20223F87B7C4}" dateTime="2014-12-04T10:13:56" maxSheetId="5" userName="Yareth Mojica" r:id="rId300">
    <sheetIdMap count="4">
      <sheetId val="1"/>
      <sheetId val="2"/>
      <sheetId val="3"/>
      <sheetId val="4"/>
    </sheetIdMap>
  </header>
  <header guid="{633DA94E-95E3-4EAB-9D85-5DDED480C503}" dateTime="2014-12-04T10:13:57" maxSheetId="5" userName="Yareth Mojica" r:id="rId301">
    <sheetIdMap count="4">
      <sheetId val="1"/>
      <sheetId val="2"/>
      <sheetId val="3"/>
      <sheetId val="4"/>
    </sheetIdMap>
  </header>
  <header guid="{2493EF02-51D5-47B6-8D9C-8AE1CCB67ABC}" dateTime="2014-12-04T11:54:43" maxSheetId="5" userName="Yareth Mojica" r:id="rId302">
    <sheetIdMap count="4">
      <sheetId val="1"/>
      <sheetId val="2"/>
      <sheetId val="3"/>
      <sheetId val="4"/>
    </sheetIdMap>
  </header>
  <header guid="{0510256F-DE1B-4754-B7DB-9AF0E939CB81}" dateTime="2014-12-04T11:56:31" maxSheetId="5" userName="Yareth Mojica" r:id="rId303">
    <sheetIdMap count="4">
      <sheetId val="1"/>
      <sheetId val="2"/>
      <sheetId val="3"/>
      <sheetId val="4"/>
    </sheetIdMap>
  </header>
  <header guid="{45195180-FB7B-4E0D-8614-DA9B9E1FDF46}" dateTime="2014-12-05T10:07:09" maxSheetId="5" userName="Yareth Mojica" r:id="rId304">
    <sheetIdMap count="4">
      <sheetId val="1"/>
      <sheetId val="2"/>
      <sheetId val="3"/>
      <sheetId val="4"/>
    </sheetIdMap>
  </header>
  <header guid="{B3AB3DFC-7AE5-49C7-A4B0-50298F3B4212}" dateTime="2014-12-15T11:45:13" maxSheetId="5" userName="Yareth Mojica" r:id="rId305" minRId="2114" maxRId="2116">
    <sheetIdMap count="4">
      <sheetId val="1"/>
      <sheetId val="2"/>
      <sheetId val="3"/>
      <sheetId val="4"/>
    </sheetIdMap>
  </header>
  <header guid="{62FBDFEE-2C60-47D5-9CD7-2375E78A9D48}" dateTime="2014-12-15T11:45:14" maxSheetId="5" userName="Yareth Mojica" r:id="rId306">
    <sheetIdMap count="4">
      <sheetId val="1"/>
      <sheetId val="2"/>
      <sheetId val="3"/>
      <sheetId val="4"/>
    </sheetIdMap>
  </header>
  <header guid="{C82762A3-4FBB-4BDC-B383-E6181BA2642A}" dateTime="2014-12-15T11:45:24" maxSheetId="5" userName="Yareth Mojica" r:id="rId307">
    <sheetIdMap count="4">
      <sheetId val="1"/>
      <sheetId val="2"/>
      <sheetId val="3"/>
      <sheetId val="4"/>
    </sheetIdMap>
  </header>
  <header guid="{1CC3F97B-F419-4BC4-9C4B-B591CB2766AF}" dateTime="2014-12-15T11:50:36" maxSheetId="5" userName="Yareth Mojica" r:id="rId308">
    <sheetIdMap count="4">
      <sheetId val="1"/>
      <sheetId val="2"/>
      <sheetId val="3"/>
      <sheetId val="4"/>
    </sheetIdMap>
  </header>
  <header guid="{BEEE7E56-338A-4F0C-93A6-2C94E6733097}" dateTime="2014-12-15T11:50:37" maxSheetId="5" userName="Yareth Mojica" r:id="rId309">
    <sheetIdMap count="4">
      <sheetId val="1"/>
      <sheetId val="2"/>
      <sheetId val="3"/>
      <sheetId val="4"/>
    </sheetIdMap>
  </header>
  <header guid="{27D522BC-2FCA-46FF-A31D-B279743883CD}" dateTime="2014-12-15T11:54:42" maxSheetId="5" userName="Yareth Mojica" r:id="rId310">
    <sheetIdMap count="4">
      <sheetId val="1"/>
      <sheetId val="2"/>
      <sheetId val="3"/>
      <sheetId val="4"/>
    </sheetIdMap>
  </header>
  <header guid="{2E73F6B1-E47C-4CF1-87C1-E3184D773300}" dateTime="2014-12-15T12:36:40" maxSheetId="5" userName="Yareth Mojica" r:id="rId311">
    <sheetIdMap count="4">
      <sheetId val="1"/>
      <sheetId val="2"/>
      <sheetId val="3"/>
      <sheetId val="4"/>
    </sheetIdMap>
  </header>
  <header guid="{457520D7-B1F6-4C0C-999A-930C4DE45B54}" dateTime="2014-12-15T12:37:23" maxSheetId="5" userName="Yareth Mojica" r:id="rId312">
    <sheetIdMap count="4">
      <sheetId val="1"/>
      <sheetId val="2"/>
      <sheetId val="3"/>
      <sheetId val="4"/>
    </sheetIdMap>
  </header>
  <header guid="{F5EA1CE8-55D3-4C0A-A1FD-A98556D34D07}" dateTime="2014-12-15T12:42:05" maxSheetId="5" userName="Yareth Mojica" r:id="rId313">
    <sheetIdMap count="4">
      <sheetId val="1"/>
      <sheetId val="2"/>
      <sheetId val="3"/>
      <sheetId val="4"/>
    </sheetIdMap>
  </header>
  <header guid="{B1A1F8CA-DAAD-4394-99D3-8B08CC05E25A}" dateTime="2014-12-15T12:43:12" maxSheetId="5" userName="Yareth Mojica" r:id="rId314">
    <sheetIdMap count="4">
      <sheetId val="1"/>
      <sheetId val="2"/>
      <sheetId val="3"/>
      <sheetId val="4"/>
    </sheetIdMap>
  </header>
  <header guid="{8526BFD6-DADD-4923-AF9C-2117EC73773C}" dateTime="2014-12-15T12:48:30" maxSheetId="5" userName="Yareth Mojica" r:id="rId315">
    <sheetIdMap count="4">
      <sheetId val="1"/>
      <sheetId val="2"/>
      <sheetId val="3"/>
      <sheetId val="4"/>
    </sheetIdMap>
  </header>
  <header guid="{86448B82-3496-4813-A453-62A03546B8A3}" dateTime="2014-12-15T12:52:33" maxSheetId="5" userName="Yareth Mojica" r:id="rId316">
    <sheetIdMap count="4">
      <sheetId val="1"/>
      <sheetId val="2"/>
      <sheetId val="3"/>
      <sheetId val="4"/>
    </sheetIdMap>
  </header>
  <header guid="{1D9200F0-5C02-4F07-ADCE-EF547AE48BB9}" dateTime="2014-12-15T13:21:44" maxSheetId="5" userName="Yareth Mojica" r:id="rId317">
    <sheetIdMap count="4">
      <sheetId val="1"/>
      <sheetId val="2"/>
      <sheetId val="3"/>
      <sheetId val="4"/>
    </sheetIdMap>
  </header>
  <header guid="{F3E00794-BFB1-4268-9827-4DEDFF143D2E}" dateTime="2014-12-15T13:48:52" maxSheetId="5" userName="Yareth Mojica" r:id="rId318">
    <sheetIdMap count="4">
      <sheetId val="1"/>
      <sheetId val="2"/>
      <sheetId val="3"/>
      <sheetId val="4"/>
    </sheetIdMap>
  </header>
  <header guid="{DB0509EC-7B87-42D2-B5B1-6978883ADAF9}" dateTime="2014-12-15T13:51:41" maxSheetId="5" userName="Yareth Mojica" r:id="rId319">
    <sheetIdMap count="4">
      <sheetId val="1"/>
      <sheetId val="2"/>
      <sheetId val="3"/>
      <sheetId val="4"/>
    </sheetIdMap>
  </header>
  <header guid="{D3524A1F-26D9-4F80-8248-583EDFBB7DD8}" dateTime="2014-12-15T13:51:55" maxSheetId="5" userName="Yareth Mojica" r:id="rId320">
    <sheetIdMap count="4">
      <sheetId val="1"/>
      <sheetId val="2"/>
      <sheetId val="3"/>
      <sheetId val="4"/>
    </sheetIdMap>
  </header>
  <header guid="{98B51280-434D-4992-AA1E-CE8ECC6CA919}" dateTime="2014-12-15T21:39:28" maxSheetId="5" userName="Yareth Mojica" r:id="rId321" minRId="2133" maxRId="2142">
    <sheetIdMap count="4">
      <sheetId val="1"/>
      <sheetId val="2"/>
      <sheetId val="3"/>
      <sheetId val="4"/>
    </sheetIdMap>
  </header>
  <header guid="{B79D7060-3E90-499C-8123-A0F424E97F39}" dateTime="2014-12-15T21:39:34" maxSheetId="5" userName="Yareth Mojica" r:id="rId322">
    <sheetIdMap count="4">
      <sheetId val="1"/>
      <sheetId val="2"/>
      <sheetId val="3"/>
      <sheetId val="4"/>
    </sheetIdMap>
  </header>
  <header guid="{30722F12-6212-4D56-A092-14FC8CB84E8C}" dateTime="2014-12-17T08:51:53" maxSheetId="5" userName="Yareth Mojica" r:id="rId323">
    <sheetIdMap count="4">
      <sheetId val="1"/>
      <sheetId val="2"/>
      <sheetId val="3"/>
      <sheetId val="4"/>
    </sheetIdMap>
  </header>
  <header guid="{DA54D0A9-138D-46F6-B9BB-A4F037968BA6}" dateTime="2014-12-18T09:53:33" maxSheetId="5" userName="Yareth Mojica" r:id="rId324" minRId="2146" maxRId="2147">
    <sheetIdMap count="4">
      <sheetId val="1"/>
      <sheetId val="2"/>
      <sheetId val="3"/>
      <sheetId val="4"/>
    </sheetIdMap>
  </header>
  <header guid="{A488E778-5E14-4C79-B459-E0E670E8EF63}" dateTime="2014-12-18T09:53:34" maxSheetId="5" userName="Yareth Mojica" r:id="rId325">
    <sheetIdMap count="4">
      <sheetId val="1"/>
      <sheetId val="2"/>
      <sheetId val="3"/>
      <sheetId val="4"/>
    </sheetIdMap>
  </header>
  <header guid="{044827B8-9B6C-42CF-88A1-51780F2F7866}" dateTime="2014-12-18T09:53:36" maxSheetId="5" userName="Yareth Mojica" r:id="rId326">
    <sheetIdMap count="4">
      <sheetId val="1"/>
      <sheetId val="2"/>
      <sheetId val="3"/>
      <sheetId val="4"/>
    </sheetIdMap>
  </header>
  <header guid="{F2F94947-BC0B-4FE7-8D30-2D1640E1FFE7}" dateTime="2014-12-18T09:54:21" maxSheetId="5" userName="Yareth Mojica" r:id="rId327">
    <sheetIdMap count="4">
      <sheetId val="1"/>
      <sheetId val="2"/>
      <sheetId val="3"/>
      <sheetId val="4"/>
    </sheetIdMap>
  </header>
  <header guid="{DC490160-C94A-48C6-BEC7-1F57E5B5F505}" dateTime="2014-12-18T09:58:51" maxSheetId="5" userName="Julia Aspinall" r:id="rId328" minRId="2152" maxRId="2157">
    <sheetIdMap count="4">
      <sheetId val="1"/>
      <sheetId val="2"/>
      <sheetId val="3"/>
      <sheetId val="4"/>
    </sheetIdMap>
  </header>
  <header guid="{580D401B-647D-4ADE-8B7D-1C265E37C502}" dateTime="2014-12-29T10:18:08" maxSheetId="5" userName="Yareth Mojica" r:id="rId329">
    <sheetIdMap count="4">
      <sheetId val="1"/>
      <sheetId val="2"/>
      <sheetId val="3"/>
      <sheetId val="4"/>
    </sheetIdMap>
  </header>
  <header guid="{DC2FF068-FDEA-4A33-96D2-6DAD4F0288E9}" dateTime="2014-12-30T11:17:57" maxSheetId="5" userName="Yareth Mojica" r:id="rId330">
    <sheetIdMap count="4">
      <sheetId val="1"/>
      <sheetId val="2"/>
      <sheetId val="3"/>
      <sheetId val="4"/>
    </sheetIdMap>
  </header>
  <header guid="{F8C9C857-AA67-423B-A371-DDE4B8B9C69D}" dateTime="2015-01-07T09:07:40" maxSheetId="5" userName="Yareth Mojica" r:id="rId331" minRId="2160" maxRId="2170">
    <sheetIdMap count="4">
      <sheetId val="1"/>
      <sheetId val="2"/>
      <sheetId val="3"/>
      <sheetId val="4"/>
    </sheetIdMap>
  </header>
  <header guid="{67961D1E-FFDF-41C6-85E3-719840CF680E}" dateTime="2015-01-07T09:12:12" maxSheetId="5" userName="Yareth Mojica" r:id="rId332" minRId="2172" maxRId="2178">
    <sheetIdMap count="4">
      <sheetId val="1"/>
      <sheetId val="2"/>
      <sheetId val="3"/>
      <sheetId val="4"/>
    </sheetIdMap>
  </header>
  <header guid="{52504598-F90D-49AB-B935-F3BD652B7034}" dateTime="2015-01-07T09:12:13" maxSheetId="5" userName="Yareth Mojica" r:id="rId333">
    <sheetIdMap count="4">
      <sheetId val="1"/>
      <sheetId val="2"/>
      <sheetId val="3"/>
      <sheetId val="4"/>
    </sheetIdMap>
  </header>
  <header guid="{B9622A22-C911-4DCF-8DF9-853C641E92F7}" dateTime="2015-01-07T09:12:43" maxSheetId="5" userName="Yareth Mojica" r:id="rId334" minRId="2181" maxRId="2184">
    <sheetIdMap count="4">
      <sheetId val="1"/>
      <sheetId val="2"/>
      <sheetId val="3"/>
      <sheetId val="4"/>
    </sheetIdMap>
  </header>
  <header guid="{307E08B1-3FD3-4BCE-9525-3689779D88A6}" dateTime="2015-01-07T09:12:44" maxSheetId="5" userName="Yareth Mojica" r:id="rId335">
    <sheetIdMap count="4">
      <sheetId val="1"/>
      <sheetId val="2"/>
      <sheetId val="3"/>
      <sheetId val="4"/>
    </sheetIdMap>
  </header>
  <header guid="{BFD6F859-A151-43CE-A88E-F5D1B15C1387}" dateTime="2015-01-07T09:14:49" maxSheetId="5" userName="Yareth Mojica" r:id="rId336">
    <sheetIdMap count="4">
      <sheetId val="1"/>
      <sheetId val="2"/>
      <sheetId val="3"/>
      <sheetId val="4"/>
    </sheetIdMap>
  </header>
  <header guid="{119677FA-B64B-464A-9167-D4903C85CEE2}" dateTime="2015-01-07T09:14:51" maxSheetId="5" userName="Yareth Mojica" r:id="rId337">
    <sheetIdMap count="4">
      <sheetId val="1"/>
      <sheetId val="2"/>
      <sheetId val="3"/>
      <sheetId val="4"/>
    </sheetIdMap>
  </header>
  <header guid="{7875A60A-A84E-4A1A-832A-72787DC2EE99}" dateTime="2015-01-07T09:17:44" maxSheetId="5" userName="Yareth Mojica" r:id="rId338">
    <sheetIdMap count="4">
      <sheetId val="1"/>
      <sheetId val="2"/>
      <sheetId val="3"/>
      <sheetId val="4"/>
    </sheetIdMap>
  </header>
  <header guid="{2194F0B5-F178-4F3B-B422-8DD164C06AD0}" dateTime="2015-01-07T09:17:45" maxSheetId="5" userName="Yareth Mojica" r:id="rId339">
    <sheetIdMap count="4">
      <sheetId val="1"/>
      <sheetId val="2"/>
      <sheetId val="3"/>
      <sheetId val="4"/>
    </sheetIdMap>
  </header>
  <header guid="{389CB8F8-EC5C-4C08-AC73-FDCCE506041F}" dateTime="2015-01-20T09:05:23" maxSheetId="5" userName="Yareth Mojica" r:id="rId340" minRId="2191" maxRId="2212">
    <sheetIdMap count="4">
      <sheetId val="1"/>
      <sheetId val="2"/>
      <sheetId val="3"/>
      <sheetId val="4"/>
    </sheetIdMap>
  </header>
  <header guid="{D980AC74-2377-4F24-834F-6F0C241BAE79}" dateTime="2015-01-20T09:05:24" maxSheetId="5" userName="Yareth Mojica" r:id="rId341">
    <sheetIdMap count="4">
      <sheetId val="1"/>
      <sheetId val="2"/>
      <sheetId val="3"/>
      <sheetId val="4"/>
    </sheetIdMap>
  </header>
  <header guid="{C71EBB16-C291-4DE0-A5BB-B2D0595835FF}" dateTime="2015-01-20T09:05:25" maxSheetId="5" userName="Yareth Mojica" r:id="rId342">
    <sheetIdMap count="4">
      <sheetId val="1"/>
      <sheetId val="2"/>
      <sheetId val="3"/>
      <sheetId val="4"/>
    </sheetIdMap>
  </header>
  <header guid="{D611B3C9-C190-4930-8B8A-F27C58E236E2}" dateTime="2015-01-20T09:05:26" maxSheetId="5" userName="Yareth Mojica" r:id="rId343">
    <sheetIdMap count="4">
      <sheetId val="1"/>
      <sheetId val="2"/>
      <sheetId val="3"/>
      <sheetId val="4"/>
    </sheetIdMap>
  </header>
  <header guid="{E01FC47F-8680-4D65-82B9-6B05ABBD3568}" dateTime="2015-01-20T09:05:28" maxSheetId="5" userName="Yareth Mojica" r:id="rId344">
    <sheetIdMap count="4">
      <sheetId val="1"/>
      <sheetId val="2"/>
      <sheetId val="3"/>
      <sheetId val="4"/>
    </sheetIdMap>
  </header>
  <header guid="{86790324-E219-4C9F-9D16-8953B8273F3F}" dateTime="2015-01-20T09:05:31" maxSheetId="5" userName="Yareth Mojica" r:id="rId345">
    <sheetIdMap count="4">
      <sheetId val="1"/>
      <sheetId val="2"/>
      <sheetId val="3"/>
      <sheetId val="4"/>
    </sheetIdMap>
  </header>
  <header guid="{509F8DE7-686B-4447-BB9F-947BF23CA045}" dateTime="2015-01-20T09:06:30" maxSheetId="5" userName="Yareth Mojica" r:id="rId346">
    <sheetIdMap count="4">
      <sheetId val="1"/>
      <sheetId val="2"/>
      <sheetId val="3"/>
      <sheetId val="4"/>
    </sheetIdMap>
  </header>
  <header guid="{0D0E829E-AA1A-4A6D-8A2E-FD3822D2CD59}" dateTime="2015-01-20T09:06:30" maxSheetId="5" userName="Yareth Mojica" r:id="rId347">
    <sheetIdMap count="4">
      <sheetId val="1"/>
      <sheetId val="2"/>
      <sheetId val="3"/>
      <sheetId val="4"/>
    </sheetIdMap>
  </header>
  <header guid="{CE28874D-E537-4906-A5F4-E07CA93016CD}" dateTime="2015-01-20T09:14:27" maxSheetId="5" userName="Yareth Mojica" r:id="rId348">
    <sheetIdMap count="4">
      <sheetId val="1"/>
      <sheetId val="2"/>
      <sheetId val="3"/>
      <sheetId val="4"/>
    </sheetIdMap>
  </header>
  <header guid="{7CB4F730-643D-4D23-AF18-1645DDDC95E4}" dateTime="2015-01-20T09:14:27" maxSheetId="5" userName="Yareth Mojica" r:id="rId349">
    <sheetIdMap count="4">
      <sheetId val="1"/>
      <sheetId val="2"/>
      <sheetId val="3"/>
      <sheetId val="4"/>
    </sheetIdMap>
  </header>
  <header guid="{A72003A2-8BCC-4379-A125-0E689C34213F}" dateTime="2015-01-20T09:15:39" maxSheetId="5" userName="Yareth Mojica" r:id="rId350">
    <sheetIdMap count="4">
      <sheetId val="1"/>
      <sheetId val="2"/>
      <sheetId val="3"/>
      <sheetId val="4"/>
    </sheetIdMap>
  </header>
  <header guid="{4C82099E-93AC-4CA3-B051-7BE3B15521E3}" dateTime="2015-01-20T09:15:40" maxSheetId="5" userName="Yareth Mojica" r:id="rId351">
    <sheetIdMap count="4">
      <sheetId val="1"/>
      <sheetId val="2"/>
      <sheetId val="3"/>
      <sheetId val="4"/>
    </sheetIdMap>
  </header>
  <header guid="{3D40671F-C6C6-4915-9471-D52898D5DA05}" dateTime="2015-01-20T09:16:46" maxSheetId="5" userName="Yareth Mojica" r:id="rId352">
    <sheetIdMap count="4">
      <sheetId val="1"/>
      <sheetId val="2"/>
      <sheetId val="3"/>
      <sheetId val="4"/>
    </sheetIdMap>
  </header>
  <header guid="{551FA567-37FE-4BB6-99BF-0A13BFF7E336}" dateTime="2015-01-20T09:17:51" maxSheetId="5" userName="Yareth Mojica" r:id="rId353">
    <sheetIdMap count="4">
      <sheetId val="1"/>
      <sheetId val="2"/>
      <sheetId val="3"/>
      <sheetId val="4"/>
    </sheetIdMap>
  </header>
  <header guid="{16A575B8-5AFC-44F9-A3C4-2B601EF6ACF5}" dateTime="2015-01-20T09:19:09" maxSheetId="5" userName="Yareth Mojica" r:id="rId354">
    <sheetIdMap count="4">
      <sheetId val="1"/>
      <sheetId val="2"/>
      <sheetId val="3"/>
      <sheetId val="4"/>
    </sheetIdMap>
  </header>
  <header guid="{87CEF520-4904-482D-891A-5E23D9BBA9A4}" dateTime="2015-01-20T09:19:19" maxSheetId="5" userName="Yareth Mojica" r:id="rId355">
    <sheetIdMap count="4">
      <sheetId val="1"/>
      <sheetId val="2"/>
      <sheetId val="3"/>
      <sheetId val="4"/>
    </sheetIdMap>
  </header>
  <header guid="{79233507-861A-4E61-A2DB-1A5DA855B298}" dateTime="2015-01-20T09:19:21" maxSheetId="5" userName="Yareth Mojica" r:id="rId356">
    <sheetIdMap count="4">
      <sheetId val="1"/>
      <sheetId val="2"/>
      <sheetId val="3"/>
      <sheetId val="4"/>
    </sheetIdMap>
  </header>
  <header guid="{C6DA8976-96C9-4849-A4F5-0A298C0353A1}" dateTime="2015-01-20T09:20:36" maxSheetId="5" userName="Yareth Mojica" r:id="rId357">
    <sheetIdMap count="4">
      <sheetId val="1"/>
      <sheetId val="2"/>
      <sheetId val="3"/>
      <sheetId val="4"/>
    </sheetIdMap>
  </header>
  <header guid="{A14E6DB2-A101-4781-A519-BC76D5A4AC77}" dateTime="2015-02-03T11:18:28" maxSheetId="5" userName="Yareth Mojica" r:id="rId358">
    <sheetIdMap count="4">
      <sheetId val="1"/>
      <sheetId val="2"/>
      <sheetId val="3"/>
      <sheetId val="4"/>
    </sheetIdMap>
  </header>
  <header guid="{9DAA9BE9-0D9B-43B0-9295-B405389E2F7C}" dateTime="2018-09-11T11:25:01" maxSheetId="5" userName="Yareth Mojica" r:id="rId35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c rId="851" sId="1" numFmtId="4">
    <oc r="AD7">
      <v>160000</v>
    </oc>
    <nc r="AD7">
      <v>170000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cc rId="849" sId="1" numFmtId="4">
    <oc r="AE7">
      <v>784</v>
    </oc>
    <nc r="AE7">
      <v>85000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.xml><?xml version="1.0" encoding="utf-8"?>
<revisions xmlns="http://schemas.openxmlformats.org/spreadsheetml/2006/main" xmlns:r="http://schemas.openxmlformats.org/officeDocument/2006/relationships">
  <rcc rId="1290" sId="1" numFmtId="4">
    <nc r="AT18">
      <v>6786.8</v>
    </nc>
  </rcc>
  <rcc rId="1291" sId="1" numFmtId="4">
    <nc r="AT19">
      <v>25064.12</v>
    </nc>
  </rcc>
  <rcc rId="1292" sId="1" numFmtId="4">
    <nc r="AT22">
      <v>3986</v>
    </nc>
  </rcc>
  <rcc rId="1293" sId="1" numFmtId="4">
    <nc r="AT23">
      <v>7365.48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1.xml><?xml version="1.0" encoding="utf-8"?>
<revisions xmlns="http://schemas.openxmlformats.org/spreadsheetml/2006/main" xmlns:r="http://schemas.openxmlformats.org/officeDocument/2006/relationships">
  <rfmt sheetId="1" sqref="AS1" start="0" length="0">
    <dxf>
      <alignment horizontal="center" vertical="top" readingOrder="0"/>
    </dxf>
  </rfmt>
  <rfmt sheetId="1" sqref="AT1" start="0" length="0">
    <dxf>
      <alignment horizontal="center" vertical="top" readingOrder="0"/>
    </dxf>
  </rfmt>
  <rfmt sheetId="1" sqref="AU1" start="0" length="0">
    <dxf>
      <alignment horizontal="center" vertical="top" readingOrder="0"/>
    </dxf>
  </rfmt>
  <rfmt sheetId="1" sqref="AV1" start="0" length="0">
    <dxf>
      <alignment horizontal="center" vertical="top" readingOrder="0"/>
    </dxf>
  </rfmt>
  <rfmt sheetId="1" sqref="AW1" start="0" length="0">
    <dxf>
      <alignment horizontal="center" vertical="top" readingOrder="0"/>
    </dxf>
  </rfmt>
  <rfmt sheetId="1" sqref="AX1" start="0" length="0">
    <dxf>
      <alignment horizontal="center" vertical="top" readingOrder="0"/>
    </dxf>
  </rfmt>
  <rfmt sheetId="1" sqref="AS2" start="0" length="0">
    <dxf>
      <alignment horizontal="center" vertical="top" readingOrder="0"/>
    </dxf>
  </rfmt>
  <rfmt sheetId="1" sqref="AT2" start="0" length="0">
    <dxf>
      <alignment horizontal="center" vertical="top" readingOrder="0"/>
    </dxf>
  </rfmt>
  <rfmt sheetId="1" sqref="AU2" start="0" length="0">
    <dxf>
      <alignment horizontal="center" vertical="top" readingOrder="0"/>
    </dxf>
  </rfmt>
  <rfmt sheetId="1" sqref="AV2" start="0" length="0">
    <dxf>
      <alignment horizontal="center" vertical="top" readingOrder="0"/>
    </dxf>
  </rfmt>
  <rfmt sheetId="1" sqref="AW2" start="0" length="0">
    <dxf>
      <alignment horizontal="center" vertical="top" readingOrder="0"/>
    </dxf>
  </rfmt>
  <rfmt sheetId="1" sqref="AX2" start="0" length="0">
    <dxf>
      <alignment horizontal="center" vertical="top" readingOrder="0"/>
    </dxf>
  </rfmt>
  <rfmt sheetId="1" sqref="AR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S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T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U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V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W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X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R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1" sId="1" odxf="1" dxf="1">
    <nc r="AS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2" sId="1" odxf="1" dxf="1">
    <nc r="AT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3" sId="1" odxf="1" dxf="1">
    <nc r="AU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1" odxf="1" dxf="1" quotePrefix="1">
    <nc r="AV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1" odxf="1" dxf="1" quotePrefix="1">
    <nc r="AW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6" sId="1" odxf="1" dxf="1" quotePrefix="1">
    <nc r="AX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7" sId="1" odxf="1" dxf="1">
    <nc r="AR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8" sId="1" odxf="1" dxf="1">
    <nc r="AS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1" odxf="1" dxf="1">
    <nc r="AT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1" odxf="1" dxf="1">
    <nc r="AU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1" sId="1" odxf="1" dxf="1">
    <nc r="AV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2" sId="1" odxf="1" dxf="1">
    <nc r="AW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3" sId="1" odxf="1" dxf="1">
    <nc r="AX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R6" start="0" length="0">
    <dxf>
      <alignment horizontal="center" vertical="top" readingOrder="0"/>
      <border outline="0">
        <left style="thin">
          <color indexed="64"/>
        </left>
      </border>
    </dxf>
  </rfmt>
  <rfmt sheetId="1" sqref="AS6" start="0" length="0">
    <dxf>
      <alignment horizontal="center" vertical="top" readingOrder="0"/>
    </dxf>
  </rfmt>
  <rfmt sheetId="1" sqref="AT6" start="0" length="0">
    <dxf>
      <alignment horizontal="center" vertical="top" readingOrder="0"/>
    </dxf>
  </rfmt>
  <rfmt sheetId="1" sqref="AU6" start="0" length="0">
    <dxf>
      <alignment horizontal="center" vertical="top" readingOrder="0"/>
    </dxf>
  </rfmt>
  <rfmt sheetId="1" sqref="AV6" start="0" length="0">
    <dxf>
      <alignment horizontal="center" vertical="top" readingOrder="0"/>
    </dxf>
  </rfmt>
  <rfmt sheetId="1" sqref="AW6" start="0" length="0">
    <dxf>
      <alignment horizontal="center" vertical="top" readingOrder="0"/>
    </dxf>
  </rfmt>
  <rfmt sheetId="1" sqref="AX6" start="0" length="0">
    <dxf>
      <alignment horizontal="center" vertical="top" readingOrder="0"/>
      <border outline="0">
        <right style="thin">
          <color indexed="64"/>
        </right>
      </border>
    </dxf>
  </rfmt>
  <rcc rId="914" sId="1" odxf="1" dxf="1" numFmtId="4">
    <nc r="AR7">
      <v>170000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7" start="0" length="0">
    <dxf>
      <numFmt numFmtId="6" formatCode="#,##0_);[Red]\(#,##0\)"/>
      <alignment horizontal="center" vertical="top" readingOrder="0"/>
    </dxf>
  </rfmt>
  <rfmt sheetId="1" sqref="AT7" start="0" length="0">
    <dxf>
      <numFmt numFmtId="6" formatCode="#,##0_);[Red]\(#,##0\)"/>
      <alignment horizontal="center" vertical="top" readingOrder="0"/>
    </dxf>
  </rfmt>
  <rfmt sheetId="1" sqref="AU7" start="0" length="0">
    <dxf>
      <numFmt numFmtId="6" formatCode="#,##0_);[Red]\(#,##0\)"/>
      <alignment horizontal="center" vertical="top" readingOrder="0"/>
    </dxf>
  </rfmt>
  <rcc rId="915" sId="1" odxf="1" dxf="1">
    <nc r="AV7">
      <f>AS7+AU7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16" sId="1" odxf="1" dxf="1">
    <nc r="AW7">
      <f>AS7+AT7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17" sId="1" odxf="1" dxf="1">
    <nc r="AX7">
      <f>AV7-AW7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18" sId="1" odxf="1" dxf="1" numFmtId="4">
    <nc r="AR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8" start="0" length="0">
    <dxf>
      <numFmt numFmtId="6" formatCode="#,##0_);[Red]\(#,##0\)"/>
      <alignment horizontal="center" vertical="top" readingOrder="0"/>
    </dxf>
  </rfmt>
  <rfmt sheetId="1" sqref="AT8" start="0" length="0">
    <dxf>
      <numFmt numFmtId="6" formatCode="#,##0_);[Red]\(#,##0\)"/>
      <alignment horizontal="center" vertical="top" readingOrder="0"/>
    </dxf>
  </rfmt>
  <rfmt sheetId="1" sqref="AU8" start="0" length="0">
    <dxf>
      <numFmt numFmtId="6" formatCode="#,##0_);[Red]\(#,##0\)"/>
      <alignment horizontal="center" vertical="top" readingOrder="0"/>
    </dxf>
  </rfmt>
  <rcc rId="919" sId="1" odxf="1" dxf="1">
    <nc r="AV8">
      <f>AS8+AU8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0" sId="1" odxf="1" dxf="1">
    <nc r="AW8">
      <f>AS8+AT8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1" sId="1" odxf="1" dxf="1">
    <nc r="AX8">
      <f>AV8-AW8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22" sId="1" odxf="1" dxf="1" numFmtId="4">
    <nc r="AR9">
      <v>311000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9" start="0" length="0">
    <dxf>
      <numFmt numFmtId="6" formatCode="#,##0_);[Red]\(#,##0\)"/>
      <alignment horizontal="center" vertical="top" readingOrder="0"/>
    </dxf>
  </rfmt>
  <rfmt sheetId="1" sqref="AT9" start="0" length="0">
    <dxf>
      <numFmt numFmtId="6" formatCode="#,##0_);[Red]\(#,##0\)"/>
      <alignment horizontal="center" vertical="top" readingOrder="0"/>
    </dxf>
  </rfmt>
  <rfmt sheetId="1" sqref="AU9" start="0" length="0">
    <dxf>
      <numFmt numFmtId="6" formatCode="#,##0_);[Red]\(#,##0\)"/>
      <alignment horizontal="center" vertical="top" readingOrder="0"/>
    </dxf>
  </rfmt>
  <rcc rId="923" sId="1" odxf="1" dxf="1">
    <nc r="AV9">
      <f>AS9+AU9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4" sId="1" odxf="1" dxf="1">
    <nc r="AW9">
      <f>AS9+AT9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5" sId="1" odxf="1" dxf="1">
    <nc r="AX9">
      <f>AV9-AW9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0" start="0" length="0">
    <dxf>
      <numFmt numFmtId="6" formatCode="#,##0_);[Red]\(#,##0\)"/>
      <alignment horizontal="center" vertical="top" readingOrder="0"/>
    </dxf>
  </rfmt>
  <rfmt sheetId="1" sqref="AT10" start="0" length="0">
    <dxf>
      <numFmt numFmtId="6" formatCode="#,##0_);[Red]\(#,##0\)"/>
      <alignment horizontal="center" vertical="top" readingOrder="0"/>
    </dxf>
  </rfmt>
  <rfmt sheetId="1" sqref="AU10" start="0" length="0">
    <dxf>
      <numFmt numFmtId="6" formatCode="#,##0_);[Red]\(#,##0\)"/>
      <alignment horizontal="center" vertical="top" readingOrder="0"/>
    </dxf>
  </rfmt>
  <rfmt sheetId="1" sqref="AV10" start="0" length="0">
    <dxf>
      <numFmt numFmtId="6" formatCode="#,##0_);[Red]\(#,##0\)"/>
      <alignment horizontal="center" vertical="top" readingOrder="0"/>
    </dxf>
  </rfmt>
  <rfmt sheetId="1" sqref="AW10" start="0" length="0">
    <dxf>
      <numFmt numFmtId="6" formatCode="#,##0_);[Red]\(#,##0\)"/>
      <alignment horizontal="center" vertical="top" readingOrder="0"/>
    </dxf>
  </rfmt>
  <rfmt sheetId="1" sqref="AX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1" start="0" length="0">
    <dxf>
      <numFmt numFmtId="6" formatCode="#,##0_);[Red]\(#,##0\)"/>
      <alignment horizontal="center" vertical="top" readingOrder="0"/>
    </dxf>
  </rfmt>
  <rfmt sheetId="1" sqref="AT11" start="0" length="0">
    <dxf>
      <numFmt numFmtId="6" formatCode="#,##0_);[Red]\(#,##0\)"/>
      <alignment horizontal="center" vertical="top" readingOrder="0"/>
    </dxf>
  </rfmt>
  <rfmt sheetId="1" sqref="AU11" start="0" length="0">
    <dxf>
      <numFmt numFmtId="6" formatCode="#,##0_);[Red]\(#,##0\)"/>
      <alignment horizontal="center" vertical="top" readingOrder="0"/>
    </dxf>
  </rfmt>
  <rfmt sheetId="1" sqref="AV11" start="0" length="0">
    <dxf>
      <numFmt numFmtId="6" formatCode="#,##0_);[Red]\(#,##0\)"/>
      <alignment horizontal="center" vertical="top" readingOrder="0"/>
    </dxf>
  </rfmt>
  <rfmt sheetId="1" sqref="AW11" start="0" length="0">
    <dxf>
      <numFmt numFmtId="6" formatCode="#,##0_);[Red]\(#,##0\)"/>
      <alignment horizontal="center" vertical="top" readingOrder="0"/>
    </dxf>
  </rfmt>
  <rfmt sheetId="1" sqref="AX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26" sId="1" odxf="1" dxf="1" numFmtId="4">
    <nc r="AR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2" start="0" length="0">
    <dxf>
      <numFmt numFmtId="6" formatCode="#,##0_);[Red]\(#,##0\)"/>
      <alignment horizontal="center" vertical="top" readingOrder="0"/>
    </dxf>
  </rfmt>
  <rfmt sheetId="1" sqref="AT12" start="0" length="0">
    <dxf>
      <numFmt numFmtId="6" formatCode="#,##0_);[Red]\(#,##0\)"/>
      <alignment horizontal="center" vertical="top" readingOrder="0"/>
    </dxf>
  </rfmt>
  <rfmt sheetId="1" sqref="AU12" start="0" length="0">
    <dxf>
      <numFmt numFmtId="6" formatCode="#,##0_);[Red]\(#,##0\)"/>
      <alignment horizontal="center" vertical="top" readingOrder="0"/>
    </dxf>
  </rfmt>
  <rcc rId="927" sId="1" odxf="1" dxf="1">
    <nc r="AV12">
      <f>AS12+AU12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8" sId="1" odxf="1" dxf="1">
    <nc r="AW12">
      <f>AS12+AT12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9" sId="1" odxf="1" dxf="1">
    <nc r="AX12">
      <f>AV12-AW12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0" sId="1" odxf="1" dxf="1" numFmtId="4">
    <nc r="AR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3" start="0" length="0">
    <dxf>
      <numFmt numFmtId="6" formatCode="#,##0_);[Red]\(#,##0\)"/>
      <alignment horizontal="center" vertical="top" readingOrder="0"/>
    </dxf>
  </rfmt>
  <rfmt sheetId="1" sqref="AT13" start="0" length="0">
    <dxf>
      <numFmt numFmtId="6" formatCode="#,##0_);[Red]\(#,##0\)"/>
      <alignment horizontal="center" vertical="top" readingOrder="0"/>
    </dxf>
  </rfmt>
  <rfmt sheetId="1" sqref="AU13" start="0" length="0">
    <dxf>
      <numFmt numFmtId="6" formatCode="#,##0_);[Red]\(#,##0\)"/>
      <alignment horizontal="center" vertical="top" readingOrder="0"/>
    </dxf>
  </rfmt>
  <rcc rId="931" sId="1" odxf="1" dxf="1">
    <nc r="AV13">
      <f>AS13+AU13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2" sId="1" odxf="1" dxf="1">
    <nc r="AW13">
      <f>AS13+AT13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3" sId="1" odxf="1" dxf="1">
    <nc r="AX13">
      <f>AV13-AW13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4" sId="1" odxf="1" dxf="1" numFmtId="4">
    <nc r="AR14">
      <v>62500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4" start="0" length="0">
    <dxf>
      <numFmt numFmtId="6" formatCode="#,##0_);[Red]\(#,##0\)"/>
      <alignment horizontal="center" vertical="top" readingOrder="0"/>
    </dxf>
  </rfmt>
  <rfmt sheetId="1" sqref="AT14" start="0" length="0">
    <dxf>
      <numFmt numFmtId="6" formatCode="#,##0_);[Red]\(#,##0\)"/>
      <alignment horizontal="center" vertical="top" readingOrder="0"/>
    </dxf>
  </rfmt>
  <rfmt sheetId="1" sqref="AU14" start="0" length="0">
    <dxf>
      <numFmt numFmtId="6" formatCode="#,##0_);[Red]\(#,##0\)"/>
      <alignment horizontal="center" vertical="top" readingOrder="0"/>
    </dxf>
  </rfmt>
  <rcc rId="935" sId="1" odxf="1" dxf="1">
    <nc r="AV14">
      <f>AS14+AU14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6" sId="1" odxf="1" dxf="1">
    <nc r="AW14">
      <f>AS14+AT14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7" sId="1" odxf="1" dxf="1">
    <nc r="AX14">
      <f>AV14-AW14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8" sId="1" odxf="1" dxf="1" numFmtId="4">
    <nc r="AR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S15" start="0" length="0">
    <dxf>
      <numFmt numFmtId="6" formatCode="#,##0_);[Red]\(#,##0\)"/>
      <alignment horizontal="center" vertical="top" readingOrder="0"/>
    </dxf>
  </rfmt>
  <rfmt sheetId="1" sqref="AT15" start="0" length="0">
    <dxf>
      <numFmt numFmtId="6" formatCode="#,##0_);[Red]\(#,##0\)"/>
      <alignment horizontal="center" vertical="top" readingOrder="0"/>
    </dxf>
  </rfmt>
  <rfmt sheetId="1" sqref="AU15" start="0" length="0">
    <dxf>
      <numFmt numFmtId="6" formatCode="#,##0_);[Red]\(#,##0\)"/>
      <alignment horizontal="center" vertical="top" readingOrder="0"/>
    </dxf>
  </rfmt>
  <rcc rId="939" sId="1" odxf="1" dxf="1">
    <nc r="AV15">
      <f>AS15+AU15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0" sId="1" odxf="1" dxf="1">
    <nc r="AW15">
      <f>AS15+AT15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1" sId="1" odxf="1" dxf="1">
    <nc r="AX15">
      <f>AV15-AW15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6" start="0" length="0">
    <dxf>
      <numFmt numFmtId="6" formatCode="#,##0_);[Red]\(#,##0\)"/>
      <alignment horizontal="center" vertical="top" readingOrder="0"/>
    </dxf>
  </rfmt>
  <rfmt sheetId="1" sqref="AT16" start="0" length="0">
    <dxf>
      <numFmt numFmtId="6" formatCode="#,##0_);[Red]\(#,##0\)"/>
      <alignment horizontal="center" vertical="top" readingOrder="0"/>
    </dxf>
  </rfmt>
  <rfmt sheetId="1" sqref="AU16" start="0" length="0">
    <dxf>
      <numFmt numFmtId="6" formatCode="#,##0_);[Red]\(#,##0\)"/>
      <alignment horizontal="center" vertical="top" readingOrder="0"/>
    </dxf>
  </rfmt>
  <rfmt sheetId="1" sqref="AV16" start="0" length="0">
    <dxf>
      <numFmt numFmtId="6" formatCode="#,##0_);[Red]\(#,##0\)"/>
      <alignment horizontal="center" vertical="top" readingOrder="0"/>
    </dxf>
  </rfmt>
  <rfmt sheetId="1" sqref="AW16" start="0" length="0">
    <dxf>
      <numFmt numFmtId="6" formatCode="#,##0_);[Red]\(#,##0\)"/>
      <alignment horizontal="center" vertical="top" readingOrder="0"/>
    </dxf>
  </rfmt>
  <rfmt sheetId="1" sqref="AX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7" start="0" length="0">
    <dxf>
      <numFmt numFmtId="6" formatCode="#,##0_);[Red]\(#,##0\)"/>
      <alignment horizontal="center" vertical="top" readingOrder="0"/>
    </dxf>
  </rfmt>
  <rfmt sheetId="1" sqref="AT17" start="0" length="0">
    <dxf>
      <numFmt numFmtId="6" formatCode="#,##0_);[Red]\(#,##0\)"/>
      <alignment horizontal="center" vertical="top" readingOrder="0"/>
    </dxf>
  </rfmt>
  <rfmt sheetId="1" sqref="AU17" start="0" length="0">
    <dxf>
      <numFmt numFmtId="6" formatCode="#,##0_);[Red]\(#,##0\)"/>
      <alignment horizontal="center" vertical="top" readingOrder="0"/>
    </dxf>
  </rfmt>
  <rfmt sheetId="1" sqref="AV17" start="0" length="0">
    <dxf>
      <numFmt numFmtId="6" formatCode="#,##0_);[Red]\(#,##0\)"/>
      <alignment horizontal="center" vertical="top" readingOrder="0"/>
    </dxf>
  </rfmt>
  <rfmt sheetId="1" sqref="AW17" start="0" length="0">
    <dxf>
      <numFmt numFmtId="6" formatCode="#,##0_);[Red]\(#,##0\)"/>
      <alignment horizontal="center" vertical="top" readingOrder="0"/>
    </dxf>
  </rfmt>
  <rfmt sheetId="1" sqref="AX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42" sId="1" odxf="1" dxf="1" numFmtId="4">
    <nc r="AR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8" start="0" length="0">
    <dxf>
      <numFmt numFmtId="6" formatCode="#,##0_);[Red]\(#,##0\)"/>
      <alignment horizontal="center" vertical="top" readingOrder="0"/>
    </dxf>
  </rfmt>
  <rfmt sheetId="1" sqref="AT18" start="0" length="0">
    <dxf>
      <numFmt numFmtId="6" formatCode="#,##0_);[Red]\(#,##0\)"/>
      <alignment horizontal="center" vertical="top" readingOrder="0"/>
    </dxf>
  </rfmt>
  <rfmt sheetId="1" sqref="AU18" start="0" length="0">
    <dxf>
      <numFmt numFmtId="6" formatCode="#,##0_);[Red]\(#,##0\)"/>
      <alignment horizontal="center" vertical="top" readingOrder="0"/>
    </dxf>
  </rfmt>
  <rcc rId="943" sId="1" odxf="1" dxf="1">
    <nc r="AV18">
      <f>AS18+AU18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4" sId="1" odxf="1" dxf="1">
    <nc r="AW18">
      <f>AS18+AT18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5" sId="1" odxf="1" dxf="1">
    <nc r="AX18">
      <f>AV18-AW18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46" sId="1" odxf="1" dxf="1" numFmtId="4">
    <nc r="AR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9" start="0" length="0">
    <dxf>
      <numFmt numFmtId="6" formatCode="#,##0_);[Red]\(#,##0\)"/>
      <alignment horizontal="center" vertical="top" readingOrder="0"/>
    </dxf>
  </rfmt>
  <rfmt sheetId="1" sqref="AT19" start="0" length="0">
    <dxf>
      <numFmt numFmtId="6" formatCode="#,##0_);[Red]\(#,##0\)"/>
      <alignment horizontal="center" vertical="top" readingOrder="0"/>
    </dxf>
  </rfmt>
  <rfmt sheetId="1" sqref="AU19" start="0" length="0">
    <dxf>
      <numFmt numFmtId="6" formatCode="#,##0_);[Red]\(#,##0\)"/>
      <alignment horizontal="center" vertical="top" readingOrder="0"/>
    </dxf>
  </rfmt>
  <rcc rId="947" sId="1" odxf="1" dxf="1">
    <nc r="AV19">
      <f>AS19+AU19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8" sId="1" odxf="1" dxf="1">
    <nc r="AW19">
      <f>AS19+AT19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9" sId="1" odxf="1" dxf="1">
    <nc r="AX19">
      <f>AV19-AW19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0" start="0" length="0">
    <dxf>
      <numFmt numFmtId="6" formatCode="#,##0_);[Red]\(#,##0\)"/>
      <alignment horizontal="center" vertical="top" readingOrder="0"/>
    </dxf>
  </rfmt>
  <rfmt sheetId="1" sqref="AT20" start="0" length="0">
    <dxf>
      <numFmt numFmtId="6" formatCode="#,##0_);[Red]\(#,##0\)"/>
      <alignment horizontal="center" vertical="top" readingOrder="0"/>
    </dxf>
  </rfmt>
  <rfmt sheetId="1" sqref="AU20" start="0" length="0">
    <dxf>
      <numFmt numFmtId="6" formatCode="#,##0_);[Red]\(#,##0\)"/>
      <alignment horizontal="center" vertical="top" readingOrder="0"/>
    </dxf>
  </rfmt>
  <rfmt sheetId="1" sqref="AV20" start="0" length="0">
    <dxf>
      <numFmt numFmtId="6" formatCode="#,##0_);[Red]\(#,##0\)"/>
      <alignment horizontal="center" vertical="top" readingOrder="0"/>
    </dxf>
  </rfmt>
  <rfmt sheetId="1" sqref="AW20" start="0" length="0">
    <dxf>
      <numFmt numFmtId="6" formatCode="#,##0_);[Red]\(#,##0\)"/>
      <alignment horizontal="center" vertical="top" readingOrder="0"/>
    </dxf>
  </rfmt>
  <rfmt sheetId="1" sqref="AX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1" start="0" length="0">
    <dxf>
      <numFmt numFmtId="6" formatCode="#,##0_);[Red]\(#,##0\)"/>
      <alignment horizontal="center" vertical="top" readingOrder="0"/>
    </dxf>
  </rfmt>
  <rfmt sheetId="1" sqref="AT21" start="0" length="0">
    <dxf>
      <numFmt numFmtId="6" formatCode="#,##0_);[Red]\(#,##0\)"/>
      <alignment horizontal="center" vertical="top" readingOrder="0"/>
    </dxf>
  </rfmt>
  <rfmt sheetId="1" sqref="AU21" start="0" length="0">
    <dxf>
      <numFmt numFmtId="6" formatCode="#,##0_);[Red]\(#,##0\)"/>
      <alignment horizontal="center" vertical="top" readingOrder="0"/>
    </dxf>
  </rfmt>
  <rfmt sheetId="1" sqref="AV21" start="0" length="0">
    <dxf>
      <numFmt numFmtId="6" formatCode="#,##0_);[Red]\(#,##0\)"/>
      <alignment horizontal="center" vertical="top" readingOrder="0"/>
    </dxf>
  </rfmt>
  <rfmt sheetId="1" sqref="AW21" start="0" length="0">
    <dxf>
      <numFmt numFmtId="6" formatCode="#,##0_);[Red]\(#,##0\)"/>
      <alignment horizontal="center" vertical="top" readingOrder="0"/>
    </dxf>
  </rfmt>
  <rfmt sheetId="1" sqref="AX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50" sId="1" odxf="1" dxf="1" numFmtId="4">
    <nc r="AR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2" start="0" length="0">
    <dxf>
      <numFmt numFmtId="6" formatCode="#,##0_);[Red]\(#,##0\)"/>
      <alignment horizontal="center" vertical="top" readingOrder="0"/>
    </dxf>
  </rfmt>
  <rfmt sheetId="1" sqref="AT22" start="0" length="0">
    <dxf>
      <numFmt numFmtId="6" formatCode="#,##0_);[Red]\(#,##0\)"/>
      <alignment horizontal="center" vertical="top" readingOrder="0"/>
    </dxf>
  </rfmt>
  <rfmt sheetId="1" sqref="AU22" start="0" length="0">
    <dxf>
      <numFmt numFmtId="6" formatCode="#,##0_);[Red]\(#,##0\)"/>
      <alignment horizontal="center" vertical="top" readingOrder="0"/>
    </dxf>
  </rfmt>
  <rcc rId="951" sId="1" odxf="1" dxf="1">
    <nc r="AV22">
      <f>AS22+AU22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2" sId="1" odxf="1" dxf="1">
    <nc r="AW22">
      <f>AS22+AT22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3" sId="1" odxf="1" dxf="1">
    <nc r="AX22">
      <f>AV22-AW22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54" sId="1" odxf="1" dxf="1" numFmtId="4">
    <nc r="AR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3" start="0" length="0">
    <dxf>
      <numFmt numFmtId="6" formatCode="#,##0_);[Red]\(#,##0\)"/>
      <alignment horizontal="center" vertical="top" readingOrder="0"/>
    </dxf>
  </rfmt>
  <rfmt sheetId="1" sqref="AT23" start="0" length="0">
    <dxf>
      <numFmt numFmtId="6" formatCode="#,##0_);[Red]\(#,##0\)"/>
      <alignment horizontal="center" vertical="top" readingOrder="0"/>
    </dxf>
  </rfmt>
  <rfmt sheetId="1" sqref="AU23" start="0" length="0">
    <dxf>
      <numFmt numFmtId="6" formatCode="#,##0_);[Red]\(#,##0\)"/>
      <alignment horizontal="center" vertical="top" readingOrder="0"/>
    </dxf>
  </rfmt>
  <rcc rId="955" sId="1" odxf="1" dxf="1">
    <nc r="AV23">
      <f>AS23+AU23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6" sId="1" odxf="1" dxf="1">
    <nc r="AW23">
      <f>AS23+AT23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7" sId="1" odxf="1" dxf="1">
    <nc r="AX23">
      <f>AV23-AW23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4" start="0" length="0">
    <dxf>
      <numFmt numFmtId="6" formatCode="#,##0_);[Red]\(#,##0\)"/>
      <alignment horizontal="center" vertical="top" readingOrder="0"/>
    </dxf>
  </rfmt>
  <rfmt sheetId="1" sqref="AT24" start="0" length="0">
    <dxf>
      <numFmt numFmtId="6" formatCode="#,##0_);[Red]\(#,##0\)"/>
      <alignment horizontal="center" vertical="top" readingOrder="0"/>
    </dxf>
  </rfmt>
  <rfmt sheetId="1" sqref="AU24" start="0" length="0">
    <dxf>
      <numFmt numFmtId="6" formatCode="#,##0_);[Red]\(#,##0\)"/>
      <alignment horizontal="center" vertical="top" readingOrder="0"/>
    </dxf>
  </rfmt>
  <rfmt sheetId="1" sqref="AV24" start="0" length="0">
    <dxf>
      <numFmt numFmtId="6" formatCode="#,##0_);[Red]\(#,##0\)"/>
      <alignment horizontal="center" vertical="top" readingOrder="0"/>
    </dxf>
  </rfmt>
  <rfmt sheetId="1" sqref="AW24" start="0" length="0">
    <dxf>
      <numFmt numFmtId="6" formatCode="#,##0_);[Red]\(#,##0\)"/>
      <alignment horizontal="center" vertical="top" readingOrder="0"/>
    </dxf>
  </rfmt>
  <rfmt sheetId="1" sqref="AX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5" start="0" length="0">
    <dxf>
      <numFmt numFmtId="6" formatCode="#,##0_);[Red]\(#,##0\)"/>
      <alignment horizontal="center" vertical="top" readingOrder="0"/>
    </dxf>
  </rfmt>
  <rfmt sheetId="1" sqref="AT25" start="0" length="0">
    <dxf>
      <numFmt numFmtId="6" formatCode="#,##0_);[Red]\(#,##0\)"/>
      <alignment horizontal="center" vertical="top" readingOrder="0"/>
    </dxf>
  </rfmt>
  <rfmt sheetId="1" sqref="AU25" start="0" length="0">
    <dxf>
      <numFmt numFmtId="6" formatCode="#,##0_);[Red]\(#,##0\)"/>
      <alignment horizontal="center" vertical="top" readingOrder="0"/>
    </dxf>
  </rfmt>
  <rfmt sheetId="1" sqref="AV25" start="0" length="0">
    <dxf>
      <numFmt numFmtId="6" formatCode="#,##0_);[Red]\(#,##0\)"/>
      <alignment horizontal="center" vertical="top" readingOrder="0"/>
    </dxf>
  </rfmt>
  <rfmt sheetId="1" sqref="AW25" start="0" length="0">
    <dxf>
      <numFmt numFmtId="6" formatCode="#,##0_);[Red]\(#,##0\)"/>
      <alignment horizontal="center" vertical="top" readingOrder="0"/>
    </dxf>
  </rfmt>
  <rfmt sheetId="1" sqref="AX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58" sId="1" odxf="1" dxf="1" numFmtId="4">
    <nc r="AR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6" start="0" length="0">
    <dxf>
      <numFmt numFmtId="6" formatCode="#,##0_);[Red]\(#,##0\)"/>
      <alignment horizontal="center" vertical="top" readingOrder="0"/>
    </dxf>
  </rfmt>
  <rfmt sheetId="1" sqref="AT26" start="0" length="0">
    <dxf>
      <numFmt numFmtId="6" formatCode="#,##0_);[Red]\(#,##0\)"/>
      <alignment horizontal="center" vertical="top" readingOrder="0"/>
    </dxf>
  </rfmt>
  <rfmt sheetId="1" sqref="AU26" start="0" length="0">
    <dxf>
      <numFmt numFmtId="6" formatCode="#,##0_);[Red]\(#,##0\)"/>
      <alignment horizontal="center" vertical="top" readingOrder="0"/>
    </dxf>
  </rfmt>
  <rcc rId="959" sId="1" odxf="1" dxf="1">
    <nc r="AV26">
      <f>AS26+AU26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0" sId="1" odxf="1" dxf="1">
    <nc r="AW26">
      <f>AS26+AT26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1" sId="1" odxf="1" dxf="1">
    <nc r="AX26">
      <f>AV26-AW26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7" start="0" length="0">
    <dxf>
      <numFmt numFmtId="6" formatCode="#,##0_);[Red]\(#,##0\)"/>
      <alignment horizontal="center" vertical="top" readingOrder="0"/>
    </dxf>
  </rfmt>
  <rfmt sheetId="1" sqref="AT27" start="0" length="0">
    <dxf>
      <numFmt numFmtId="6" formatCode="#,##0_);[Red]\(#,##0\)"/>
      <alignment horizontal="center" vertical="top" readingOrder="0"/>
    </dxf>
  </rfmt>
  <rfmt sheetId="1" sqref="AU27" start="0" length="0">
    <dxf>
      <numFmt numFmtId="6" formatCode="#,##0_);[Red]\(#,##0\)"/>
      <alignment horizontal="center" vertical="top" readingOrder="0"/>
    </dxf>
  </rfmt>
  <rfmt sheetId="1" sqref="AV27" start="0" length="0">
    <dxf>
      <numFmt numFmtId="6" formatCode="#,##0_);[Red]\(#,##0\)"/>
      <alignment horizontal="center" vertical="top" readingOrder="0"/>
    </dxf>
  </rfmt>
  <rfmt sheetId="1" sqref="AW27" start="0" length="0">
    <dxf>
      <numFmt numFmtId="6" formatCode="#,##0_);[Red]\(#,##0\)"/>
      <alignment horizontal="center" vertical="top" readingOrder="0"/>
    </dxf>
  </rfmt>
  <rfmt sheetId="1" sqref="AX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8" start="0" length="0">
    <dxf>
      <numFmt numFmtId="6" formatCode="#,##0_);[Red]\(#,##0\)"/>
      <alignment horizontal="center" vertical="top" readingOrder="0"/>
    </dxf>
  </rfmt>
  <rfmt sheetId="1" sqref="AT28" start="0" length="0">
    <dxf>
      <numFmt numFmtId="6" formatCode="#,##0_);[Red]\(#,##0\)"/>
      <alignment horizontal="center" vertical="top" readingOrder="0"/>
    </dxf>
  </rfmt>
  <rfmt sheetId="1" sqref="AU28" start="0" length="0">
    <dxf>
      <numFmt numFmtId="6" formatCode="#,##0_);[Red]\(#,##0\)"/>
      <alignment horizontal="center" vertical="top" readingOrder="0"/>
    </dxf>
  </rfmt>
  <rfmt sheetId="1" sqref="AV28" start="0" length="0">
    <dxf>
      <numFmt numFmtId="6" formatCode="#,##0_);[Red]\(#,##0\)"/>
      <alignment horizontal="center" vertical="top" readingOrder="0"/>
    </dxf>
  </rfmt>
  <rfmt sheetId="1" sqref="AW28" start="0" length="0">
    <dxf>
      <numFmt numFmtId="6" formatCode="#,##0_);[Red]\(#,##0\)"/>
      <alignment horizontal="center" vertical="top" readingOrder="0"/>
    </dxf>
  </rfmt>
  <rfmt sheetId="1" sqref="AX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62" sId="1" odxf="1" dxf="1" numFmtId="4">
    <nc r="AR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9" start="0" length="0">
    <dxf>
      <numFmt numFmtId="6" formatCode="#,##0_);[Red]\(#,##0\)"/>
      <alignment horizontal="center" vertical="top" readingOrder="0"/>
    </dxf>
  </rfmt>
  <rfmt sheetId="1" sqref="AT29" start="0" length="0">
    <dxf>
      <numFmt numFmtId="6" formatCode="#,##0_);[Red]\(#,##0\)"/>
      <alignment horizontal="center" vertical="top" readingOrder="0"/>
    </dxf>
  </rfmt>
  <rfmt sheetId="1" sqref="AU29" start="0" length="0">
    <dxf>
      <numFmt numFmtId="6" formatCode="#,##0_);[Red]\(#,##0\)"/>
      <alignment horizontal="center" vertical="top" readingOrder="0"/>
    </dxf>
  </rfmt>
  <rcc rId="963" sId="1" odxf="1" dxf="1">
    <nc r="AV29">
      <f>AS29+AU29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4" sId="1" odxf="1" dxf="1">
    <nc r="AW29">
      <f>AS29+AT29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5" sId="1" odxf="1" dxf="1">
    <nc r="AX29">
      <f>AV29-AW29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66" sId="1" odxf="1" dxf="1" numFmtId="4">
    <nc r="AR30">
      <v>65000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0" start="0" length="0">
    <dxf>
      <numFmt numFmtId="6" formatCode="#,##0_);[Red]\(#,##0\)"/>
      <alignment horizontal="center" vertical="top" readingOrder="0"/>
    </dxf>
  </rfmt>
  <rfmt sheetId="1" sqref="AT30" start="0" length="0">
    <dxf>
      <numFmt numFmtId="6" formatCode="#,##0_);[Red]\(#,##0\)"/>
      <alignment horizontal="center" vertical="top" readingOrder="0"/>
    </dxf>
  </rfmt>
  <rfmt sheetId="1" sqref="AU30" start="0" length="0">
    <dxf>
      <numFmt numFmtId="6" formatCode="#,##0_);[Red]\(#,##0\)"/>
      <alignment horizontal="center" vertical="top" readingOrder="0"/>
    </dxf>
  </rfmt>
  <rcc rId="967" sId="1" odxf="1" dxf="1">
    <nc r="AV30">
      <f>AS30+AU30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8" sId="1" odxf="1" dxf="1">
    <nc r="AW30">
      <f>AS30+AT30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9" sId="1" odxf="1" dxf="1">
    <nc r="AX30">
      <f>AV30-AW30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70" sId="1" odxf="1" dxf="1" numFmtId="4">
    <nc r="AR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1" start="0" length="0">
    <dxf>
      <numFmt numFmtId="6" formatCode="#,##0_);[Red]\(#,##0\)"/>
      <alignment horizontal="center" vertical="top" readingOrder="0"/>
    </dxf>
  </rfmt>
  <rfmt sheetId="1" sqref="AT31" start="0" length="0">
    <dxf>
      <numFmt numFmtId="6" formatCode="#,##0_);[Red]\(#,##0\)"/>
      <alignment horizontal="center" vertical="top" readingOrder="0"/>
    </dxf>
  </rfmt>
  <rfmt sheetId="1" sqref="AU31" start="0" length="0">
    <dxf>
      <numFmt numFmtId="6" formatCode="#,##0_);[Red]\(#,##0\)"/>
      <alignment horizontal="center" vertical="top" readingOrder="0"/>
    </dxf>
  </rfmt>
  <rcc rId="971" sId="1" odxf="1" dxf="1">
    <nc r="AV31">
      <f>AS31+AU31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2" sId="1" odxf="1" dxf="1">
    <nc r="AW31">
      <f>AS31+AT31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3" sId="1" odxf="1" dxf="1">
    <nc r="AX31">
      <f>AV31-AW31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2" start="0" length="0">
    <dxf>
      <numFmt numFmtId="6" formatCode="#,##0_);[Red]\(#,##0\)"/>
      <alignment horizontal="center" vertical="top" readingOrder="0"/>
    </dxf>
  </rfmt>
  <rfmt sheetId="1" sqref="AT32" start="0" length="0">
    <dxf>
      <numFmt numFmtId="6" formatCode="#,##0_);[Red]\(#,##0\)"/>
      <alignment horizontal="center" vertical="top" readingOrder="0"/>
    </dxf>
  </rfmt>
  <rfmt sheetId="1" sqref="AU32" start="0" length="0">
    <dxf>
      <numFmt numFmtId="6" formatCode="#,##0_);[Red]\(#,##0\)"/>
      <alignment horizontal="center" vertical="top" readingOrder="0"/>
    </dxf>
  </rfmt>
  <rfmt sheetId="1" sqref="AV32" start="0" length="0">
    <dxf>
      <numFmt numFmtId="6" formatCode="#,##0_);[Red]\(#,##0\)"/>
      <alignment horizontal="center" vertical="top" readingOrder="0"/>
    </dxf>
  </rfmt>
  <rfmt sheetId="1" sqref="AW32" start="0" length="0">
    <dxf>
      <numFmt numFmtId="6" formatCode="#,##0_);[Red]\(#,##0\)"/>
      <alignment horizontal="center" vertical="top" readingOrder="0"/>
    </dxf>
  </rfmt>
  <rfmt sheetId="1" sqref="AX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3" start="0" length="0">
    <dxf>
      <numFmt numFmtId="6" formatCode="#,##0_);[Red]\(#,##0\)"/>
      <alignment horizontal="center" vertical="top" readingOrder="0"/>
    </dxf>
  </rfmt>
  <rfmt sheetId="1" sqref="AT33" start="0" length="0">
    <dxf>
      <numFmt numFmtId="6" formatCode="#,##0_);[Red]\(#,##0\)"/>
      <alignment horizontal="center" vertical="top" readingOrder="0"/>
    </dxf>
  </rfmt>
  <rfmt sheetId="1" sqref="AU33" start="0" length="0">
    <dxf>
      <numFmt numFmtId="6" formatCode="#,##0_);[Red]\(#,##0\)"/>
      <alignment horizontal="center" vertical="top" readingOrder="0"/>
    </dxf>
  </rfmt>
  <rfmt sheetId="1" sqref="AV33" start="0" length="0">
    <dxf>
      <numFmt numFmtId="6" formatCode="#,##0_);[Red]\(#,##0\)"/>
      <alignment horizontal="center" vertical="top" readingOrder="0"/>
    </dxf>
  </rfmt>
  <rfmt sheetId="1" sqref="AW33" start="0" length="0">
    <dxf>
      <numFmt numFmtId="6" formatCode="#,##0_);[Red]\(#,##0\)"/>
      <alignment horizontal="center" vertical="top" readingOrder="0"/>
    </dxf>
  </rfmt>
  <rfmt sheetId="1" sqref="AX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74" sId="1" odxf="1" dxf="1" numFmtId="4">
    <nc r="AR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4" start="0" length="0">
    <dxf>
      <numFmt numFmtId="6" formatCode="#,##0_);[Red]\(#,##0\)"/>
      <alignment horizontal="center" vertical="top" readingOrder="0"/>
    </dxf>
  </rfmt>
  <rcc rId="975" sId="1" odxf="1" dxf="1" numFmtId="4">
    <nc r="AT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6" sId="1" odxf="1" dxf="1" numFmtId="4">
    <nc r="AU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7" sId="1" odxf="1" dxf="1">
    <nc r="AV34">
      <f>AS34+AU34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8" sId="1" odxf="1" dxf="1">
    <nc r="AW34">
      <f>AS34+AT34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9" sId="1" odxf="1" dxf="1">
    <nc r="AX34">
      <f>AV34-AW34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5" start="0" length="0">
    <dxf>
      <numFmt numFmtId="6" formatCode="#,##0_);[Red]\(#,##0\)"/>
      <alignment horizontal="center" vertical="top" readingOrder="0"/>
    </dxf>
  </rfmt>
  <rfmt sheetId="1" sqref="AT35" start="0" length="0">
    <dxf>
      <numFmt numFmtId="6" formatCode="#,##0_);[Red]\(#,##0\)"/>
      <alignment horizontal="center" vertical="top" readingOrder="0"/>
    </dxf>
  </rfmt>
  <rfmt sheetId="1" sqref="AU35" start="0" length="0">
    <dxf>
      <numFmt numFmtId="6" formatCode="#,##0_);[Red]\(#,##0\)"/>
      <alignment horizontal="center" vertical="top" readingOrder="0"/>
    </dxf>
  </rfmt>
  <rfmt sheetId="1" sqref="AV35" start="0" length="0">
    <dxf>
      <numFmt numFmtId="6" formatCode="#,##0_);[Red]\(#,##0\)"/>
      <alignment horizontal="center" vertical="top" readingOrder="0"/>
    </dxf>
  </rfmt>
  <rfmt sheetId="1" sqref="AW35" start="0" length="0">
    <dxf>
      <numFmt numFmtId="6" formatCode="#,##0_);[Red]\(#,##0\)"/>
      <alignment horizontal="center" vertical="top" readingOrder="0"/>
    </dxf>
  </rfmt>
  <rfmt sheetId="1" sqref="AX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80" sId="1" odxf="1" dxf="1">
    <nc r="AR36">
      <f>SUM(AR7:AR35)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1" sId="1" odxf="1" dxf="1">
    <nc r="AS36">
      <f>SUM(AS7:AS35)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2" sId="1" odxf="1" dxf="1">
    <nc r="AT36">
      <f>SUM(AT7:AT35)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3" sId="1" odxf="1" dxf="1">
    <nc r="AU36">
      <f>SUM(AU7:AU35)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4" sId="1" odxf="1" dxf="1">
    <nc r="AV36">
      <f>SUM(AV7:AV35)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5" sId="1" odxf="1" dxf="1">
    <nc r="AW36">
      <f>SUM(AW7:AW35)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6" sId="1" odxf="1" dxf="1">
    <nc r="AX36">
      <f>SUM(AX7:AX35)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S37" start="0" length="0">
    <dxf>
      <alignment horizontal="center" vertical="top" readingOrder="0"/>
    </dxf>
  </rfmt>
  <rfmt sheetId="1" sqref="AT37" start="0" length="0">
    <dxf>
      <alignment horizontal="center" vertical="top" readingOrder="0"/>
    </dxf>
  </rfmt>
  <rcc rId="987" sId="1" odxf="1" s="1" dxf="1">
    <nc r="AU37">
      <f>AW36/AR36</f>
    </nc>
    <odxf>
      <numFmt numFmtId="0" formatCode="General"/>
    </odxf>
    <ndxf>
      <numFmt numFmtId="13" formatCode="0%"/>
      <alignment horizontal="center" readingOrder="0"/>
    </ndxf>
  </rcc>
  <rfmt sheetId="1" s="1" sqref="AV37" start="0" length="0">
    <dxf>
      <numFmt numFmtId="13" formatCode="0%"/>
      <alignment horizontal="center" readingOrder="0"/>
    </dxf>
  </rfmt>
  <rfmt sheetId="1" s="1" sqref="AW37" start="0" length="0">
    <dxf>
      <numFmt numFmtId="13" formatCode="0%"/>
      <alignment horizontal="center" readingOrder="0"/>
    </dxf>
  </rfmt>
  <rfmt sheetId="1" sqref="AX37" start="0" length="0">
    <dxf>
      <alignment horizontal="center" vertical="top" readingOrder="0"/>
    </dxf>
  </rfmt>
  <rfmt sheetId="1" sqref="AS38" start="0" length="0">
    <dxf>
      <alignment horizontal="center" vertical="top" readingOrder="0"/>
    </dxf>
  </rfmt>
  <rfmt sheetId="1" sqref="AT38" start="0" length="0">
    <dxf>
      <alignment horizontal="center" vertical="top" readingOrder="0"/>
    </dxf>
  </rfmt>
  <rfmt sheetId="1" sqref="AU38" start="0" length="0">
    <dxf>
      <alignment horizontal="center" vertical="top" readingOrder="0"/>
    </dxf>
  </rfmt>
  <rfmt sheetId="1" sqref="AV38" start="0" length="0">
    <dxf>
      <alignment horizontal="center" vertical="top" readingOrder="0"/>
    </dxf>
  </rfmt>
  <rfmt sheetId="1" sqref="AW38" start="0" length="0">
    <dxf>
      <alignment horizontal="center" vertical="top" readingOrder="0"/>
    </dxf>
  </rfmt>
  <rfmt sheetId="1" sqref="AX38" start="0" length="0">
    <dxf>
      <alignment horizontal="center" vertical="top" readingOrder="0"/>
    </dxf>
  </rfmt>
  <rfmt sheetId="1" sqref="AS39" start="0" length="0">
    <dxf>
      <alignment horizontal="center" vertical="top" readingOrder="0"/>
    </dxf>
  </rfmt>
  <rfmt sheetId="1" sqref="AT39" start="0" length="0">
    <dxf>
      <alignment horizontal="center" vertical="top" readingOrder="0"/>
    </dxf>
  </rfmt>
  <rfmt sheetId="1" sqref="AU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V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W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X39" start="0" length="0">
    <dxf>
      <alignment horizontal="center" vertical="top" readingOrder="0"/>
    </dxf>
  </rfmt>
  <rfmt sheetId="1" sqref="AS1:AS1048576" start="0" length="0">
    <dxf>
      <alignment horizontal="center" vertical="top" readingOrder="0"/>
    </dxf>
  </rfmt>
  <rfmt sheetId="1" sqref="AT1:AT1048576" start="0" length="0">
    <dxf>
      <alignment horizontal="center" vertical="top" readingOrder="0"/>
    </dxf>
  </rfmt>
  <rfmt sheetId="1" sqref="AU1:AU1048576" start="0" length="0">
    <dxf>
      <alignment horizontal="center" vertical="top" readingOrder="0"/>
    </dxf>
  </rfmt>
  <rfmt sheetId="1" sqref="AV1:AV1048576" start="0" length="0">
    <dxf>
      <alignment horizontal="center" vertical="top" readingOrder="0"/>
    </dxf>
  </rfmt>
  <rfmt sheetId="1" sqref="AW1:AW1048576" start="0" length="0">
    <dxf>
      <alignment horizontal="center" vertical="top" readingOrder="0"/>
    </dxf>
  </rfmt>
  <rfmt sheetId="1" sqref="AX1:AX1048576" start="0" length="0">
    <dxf>
      <alignment horizontal="center" vertical="top" readingOrder="0"/>
    </dxf>
  </rfmt>
  <rcc rId="988" sId="1">
    <nc r="AU3" t="inlineStr">
      <is>
        <t>July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11.xml><?xml version="1.0" encoding="utf-8"?>
<revisions xmlns="http://schemas.openxmlformats.org/spreadsheetml/2006/main" xmlns:r="http://schemas.openxmlformats.org/officeDocument/2006/relationships">
  <rcc rId="857" sId="1" numFmtId="4">
    <oc r="AG7">
      <v>85000</v>
    </oc>
    <nc r="AG7">
      <v>75000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2.xml><?xml version="1.0" encoding="utf-8"?>
<revisions xmlns="http://schemas.openxmlformats.org/spreadsheetml/2006/main" xmlns:r="http://schemas.openxmlformats.org/officeDocument/2006/relationships">
  <rcc rId="990" sId="1" numFmtId="4">
    <oc r="AR9">
      <v>311000</v>
    </oc>
    <nc r="AR9">
      <v>270000</v>
    </nc>
  </rcc>
  <rcc rId="991" sId="1" numFmtId="4">
    <oc r="AR14">
      <v>62500</v>
    </oc>
    <nc r="AR14">
      <v>50000</v>
    </nc>
  </rcc>
  <rcc rId="992" sId="1" numFmtId="4">
    <oc r="AR7">
      <v>170000</v>
    </oc>
    <nc r="AR7">
      <v>180000</v>
    </nc>
  </rcc>
  <rcc rId="993" sId="1" numFmtId="4">
    <oc r="AR26">
      <v>8000</v>
    </oc>
    <nc r="AR26">
      <v>9000</v>
    </nc>
  </rcc>
  <rcc rId="994" sId="1" numFmtId="4">
    <oc r="AR30">
      <v>65000</v>
    </oc>
    <nc r="AR30">
      <v>60000</v>
    </nc>
  </rcc>
  <rcc rId="995" sId="1" numFmtId="4">
    <nc r="AS34">
      <v>0</v>
    </nc>
  </rcc>
  <rcc rId="996" sId="1" numFmtId="4">
    <nc r="AS26">
      <v>0</v>
    </nc>
  </rcc>
  <rcc rId="997" sId="1" numFmtId="4">
    <nc r="AS31">
      <v>0</v>
    </nc>
  </rcc>
  <rcc rId="998" sId="1">
    <nc r="AS29">
      <f>4000</f>
    </nc>
  </rcc>
  <rcc rId="999" sId="1">
    <nc r="AS30">
      <f>32500</f>
    </nc>
  </rcc>
  <rcc rId="1000" sId="1">
    <nc r="AS7">
      <f>90000</f>
    </nc>
  </rcc>
  <rcc rId="1001" sId="1">
    <nc r="AS8">
      <f>52500</f>
    </nc>
  </rcc>
  <rcc rId="1002" sId="1" numFmtId="4">
    <nc r="AS9">
      <v>135000</v>
    </nc>
  </rcc>
  <rcc rId="1003" sId="1" numFmtId="4">
    <nc r="AS12">
      <v>7500</v>
    </nc>
  </rcc>
  <rcc rId="1004" sId="1" numFmtId="4">
    <nc r="AS13">
      <v>9000</v>
    </nc>
  </rcc>
  <rcc rId="1005" sId="1" numFmtId="4">
    <nc r="AS14">
      <v>25000</v>
    </nc>
  </rcc>
  <rcc rId="1006" sId="1" numFmtId="4">
    <nc r="AS15">
      <v>0</v>
    </nc>
  </rcc>
  <rcc rId="1007" sId="1" numFmtId="4">
    <nc r="AS19">
      <v>21000</v>
    </nc>
  </rcc>
  <rcc rId="1008" sId="1" numFmtId="4">
    <nc r="AS23">
      <v>7000</v>
    </nc>
  </rcc>
  <rcc rId="1009" sId="1" numFmtId="4">
    <nc r="AS18">
      <v>4000</v>
    </nc>
  </rcc>
  <rcc rId="1010" sId="1" numFmtId="4">
    <nc r="AS22">
      <v>2500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1.xml><?xml version="1.0" encoding="utf-8"?>
<revisions xmlns="http://schemas.openxmlformats.org/spreadsheetml/2006/main" xmlns:r="http://schemas.openxmlformats.org/officeDocument/2006/relationships">
  <rcc rId="1241" sId="1" numFmtId="4">
    <oc r="AR7">
      <v>180000</v>
    </oc>
    <nc r="AR7">
      <v>175000</v>
    </nc>
  </rcc>
  <rcc rId="1242" sId="1" numFmtId="4">
    <oc r="AR8">
      <v>105000</v>
    </oc>
    <nc r="AR8">
      <v>114000</v>
    </nc>
  </rcc>
  <rcc rId="1243" sId="1" numFmtId="4">
    <oc r="AR9">
      <v>270000</v>
    </oc>
    <nc r="AR9">
      <v>300000</v>
    </nc>
  </rcc>
  <rcc rId="1244" sId="1" numFmtId="4">
    <oc r="AR12">
      <v>15000</v>
    </oc>
    <nc r="AR12">
      <v>17000</v>
    </nc>
  </rcc>
  <rcc rId="1245" sId="1" numFmtId="4">
    <oc r="AR13">
      <v>18000</v>
    </oc>
    <nc r="AR13">
      <v>19000</v>
    </nc>
  </rcc>
  <rcc rId="1246" sId="1" numFmtId="4">
    <oc r="AR14">
      <v>50000</v>
    </oc>
    <nc r="AR14">
      <v>70000</v>
    </nc>
  </rcc>
  <rcc rId="1247" sId="1" numFmtId="4">
    <oc r="AR18">
      <v>8000</v>
    </oc>
    <nc r="AR18">
      <v>11000</v>
    </nc>
  </rcc>
  <rcc rId="1248" sId="1" numFmtId="4">
    <oc r="AR19">
      <v>42000</v>
    </oc>
    <nc r="AR19">
      <v>46000</v>
    </nc>
  </rcc>
  <rcc rId="1249" sId="1" numFmtId="4">
    <oc r="AR22">
      <v>5000</v>
    </oc>
    <nc r="AR22">
      <v>6500</v>
    </nc>
  </rcc>
  <rcc rId="1250" sId="1" numFmtId="4">
    <oc r="AR26">
      <v>9000</v>
    </oc>
    <nc r="AR26">
      <v>8500</v>
    </nc>
  </rcc>
  <rcc rId="1251" sId="1" numFmtId="4">
    <oc r="AR29">
      <v>8000</v>
    </oc>
    <nc r="AR29">
      <v>10500</v>
    </nc>
  </rcc>
  <rcc rId="1252" sId="1" numFmtId="4">
    <oc r="AR30">
      <v>60000</v>
    </oc>
    <nc r="AR30">
      <v>55000</v>
    </nc>
  </rcc>
  <rcc rId="1253" sId="1" numFmtId="4">
    <oc r="AR31">
      <v>12000</v>
    </oc>
    <nc r="AR31">
      <v>18000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11.xml><?xml version="1.0" encoding="utf-8"?>
<revisions xmlns="http://schemas.openxmlformats.org/spreadsheetml/2006/main" xmlns:r="http://schemas.openxmlformats.org/officeDocument/2006/relationships">
  <rcc rId="1038" sId="1">
    <oc r="AU7">
      <f>90000</f>
    </oc>
    <nc r="AU7"/>
  </rcc>
  <rcc rId="1039" sId="1" numFmtId="4">
    <oc r="AU8">
      <v>52500</v>
    </oc>
    <nc r="AU8"/>
  </rcc>
  <rcc rId="1040" sId="1" numFmtId="4">
    <oc r="AU9">
      <v>135000</v>
    </oc>
    <nc r="AU9"/>
  </rcc>
  <rcc rId="1041" sId="1" numFmtId="4">
    <oc r="AU12">
      <v>7500</v>
    </oc>
    <nc r="AU12"/>
  </rcc>
  <rcc rId="1042" sId="1" numFmtId="4">
    <oc r="AU13">
      <v>9000</v>
    </oc>
    <nc r="AU13"/>
  </rcc>
  <rcc rId="1043" sId="1" numFmtId="4">
    <oc r="AU14">
      <v>25000</v>
    </oc>
    <nc r="AU14"/>
  </rcc>
  <rcc rId="1044" sId="1" numFmtId="4">
    <oc r="AU15">
      <v>0</v>
    </oc>
    <nc r="AU15"/>
  </rcc>
  <rcc rId="1045" sId="1" numFmtId="4">
    <oc r="AU18">
      <v>4000</v>
    </oc>
    <nc r="AU18"/>
  </rcc>
  <rcc rId="1046" sId="1" numFmtId="4">
    <oc r="AU19">
      <v>21000</v>
    </oc>
    <nc r="AU19"/>
  </rcc>
  <rcc rId="1047" sId="1" numFmtId="4">
    <oc r="AU22">
      <v>2500</v>
    </oc>
    <nc r="AU22"/>
  </rcc>
  <rcc rId="1048" sId="1" numFmtId="4">
    <oc r="AU23">
      <v>7000</v>
    </oc>
    <nc r="AU23"/>
  </rcc>
  <rcc rId="1049" sId="1" numFmtId="4">
    <oc r="AU26">
      <v>9000</v>
    </oc>
    <nc r="AU26"/>
  </rcc>
  <rcc rId="1050" sId="1" numFmtId="4">
    <oc r="AU29">
      <v>4000</v>
    </oc>
    <nc r="AU29"/>
  </rcc>
  <rcc rId="1051" sId="1" numFmtId="4">
    <oc r="AU30">
      <v>30000</v>
    </oc>
    <nc r="AU30"/>
  </rcc>
  <rcc rId="1052" sId="1" numFmtId="4">
    <oc r="AU31">
      <v>12000</v>
    </oc>
    <nc r="AU31"/>
  </rcc>
  <rcc rId="1053" sId="1" numFmtId="4">
    <oc r="AU34">
      <v>0</v>
    </oc>
    <nc r="AU34"/>
  </rcc>
  <rcc rId="1054" sId="1" numFmtId="4">
    <oc r="AT34">
      <v>0</v>
    </oc>
    <nc r="AT34"/>
  </rcc>
  <rcc rId="1055" sId="1" numFmtId="4">
    <nc r="AN7">
      <v>85000</v>
    </nc>
  </rcc>
  <rcc rId="1056" sId="1" numFmtId="4">
    <nc r="AN8">
      <v>52500</v>
    </nc>
  </rcc>
  <rcc rId="1057" sId="1" numFmtId="4">
    <nc r="AN9">
      <v>155500</v>
    </nc>
  </rcc>
  <rcc rId="1058" sId="1" numFmtId="4">
    <nc r="AN12">
      <v>7500</v>
    </nc>
  </rcc>
  <rcc rId="1059" sId="1" numFmtId="4">
    <nc r="AN13">
      <v>9000</v>
    </nc>
  </rcc>
  <rcc rId="1060" sId="1" numFmtId="4">
    <nc r="AN14">
      <v>31250</v>
    </nc>
  </rcc>
  <rcc rId="1061" sId="1" numFmtId="4">
    <nc r="AN15">
      <v>0</v>
    </nc>
  </rcc>
  <rcc rId="1062" sId="1" numFmtId="4">
    <nc r="AN18">
      <v>4000</v>
    </nc>
  </rcc>
  <rcc rId="1063" sId="1" numFmtId="4">
    <nc r="AN19">
      <v>21000</v>
    </nc>
  </rcc>
  <rcc rId="1064" sId="1" numFmtId="4">
    <nc r="AN22">
      <v>2500</v>
    </nc>
  </rcc>
  <rcc rId="1065" sId="1" numFmtId="4">
    <nc r="AN23">
      <v>7000</v>
    </nc>
  </rcc>
  <rcc rId="1066" sId="1" numFmtId="4">
    <nc r="AN26">
      <v>8000</v>
    </nc>
  </rcc>
  <rcc rId="1067" sId="1" numFmtId="4">
    <nc r="AN29">
      <v>4000</v>
    </nc>
  </rcc>
  <rcc rId="1068" sId="1" numFmtId="4">
    <nc r="AN30">
      <v>32500</v>
    </nc>
  </rcc>
  <rcc rId="1069" sId="1" numFmtId="4">
    <nc r="AN31">
      <v>12000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0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fmt sheetId="1" sqref="AD15">
    <dxf>
      <fill>
        <patternFill patternType="solid">
          <bgColor rgb="FFFFFF00"/>
        </patternFill>
      </fill>
    </dxf>
  </rfmt>
  <rcc rId="646" sId="1" numFmtId="4">
    <nc r="AD26">
      <v>8000</v>
    </nc>
  </rcc>
  <rcc rId="647" sId="1" numFmtId="4">
    <nc r="AD31">
      <v>12000</v>
    </nc>
  </rcc>
  <rcc rId="648" sId="1" numFmtId="4">
    <nc r="AE31">
      <v>0</v>
    </nc>
  </rcc>
  <rcc rId="649" sId="1" numFmtId="4">
    <oc r="AG15">
      <v>0</v>
    </oc>
    <nc r="AG15"/>
  </rcc>
  <rcc rId="650" sId="1" numFmtId="4">
    <oc r="AF15">
      <v>0</v>
    </oc>
    <nc r="AF15"/>
  </rcc>
  <rcc rId="651" sId="1" numFmtId="4">
    <oc r="AF31">
      <v>0</v>
    </oc>
    <nc r="AF31"/>
  </rcc>
  <rcc rId="652" sId="1" numFmtId="4">
    <oc r="Y31">
      <v>0</v>
    </oc>
    <nc r="Y31"/>
  </rcc>
  <rcc rId="653" sId="1" numFmtId="4">
    <oc r="Y15">
      <v>0</v>
    </oc>
    <nc r="Y15"/>
  </rcc>
  <rcc rId="654" sId="1" numFmtId="4">
    <oc r="Z15">
      <v>0</v>
    </oc>
    <nc r="Z15"/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11.xml><?xml version="1.0" encoding="utf-8"?>
<revisions xmlns="http://schemas.openxmlformats.org/spreadsheetml/2006/main" xmlns:r="http://schemas.openxmlformats.org/officeDocument/2006/relationships">
  <rrc rId="540" sId="1" ref="AD1:AJ1048576" action="insertCol"/>
  <rfmt sheetId="1" sqref="AD1" start="0" length="0">
    <dxf>
      <alignment horizontal="general" vertical="bottom" readingOrder="0"/>
    </dxf>
  </rfmt>
  <rfmt sheetId="1" sqref="AD2" start="0" length="0">
    <dxf>
      <alignment horizontal="general" vertical="bottom" readingOrder="0"/>
    </dxf>
  </rfmt>
  <rfmt sheetId="1" sqref="AD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E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F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G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H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D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1" sId="1" odxf="1" dxf="1">
    <nc r="AE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1" odxf="1" dxf="1">
    <nc r="AF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1" odxf="1" dxf="1">
    <nc r="AG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1" odxf="1" dxf="1" quotePrefix="1">
    <nc r="AH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5" sId="1" odxf="1" dxf="1" quotePrefix="1">
    <nc r="AI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6" sId="1" odxf="1" dxf="1" quotePrefix="1">
    <nc r="AJ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7" sId="1" odxf="1" dxf="1">
    <nc r="AD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8" sId="1" odxf="1" dxf="1">
    <nc r="AE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9" sId="1" odxf="1" dxf="1">
    <nc r="AF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0" sId="1" odxf="1" dxf="1">
    <nc r="AG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1" sId="1" odxf="1" dxf="1">
    <nc r="AH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1" odxf="1" dxf="1">
    <nc r="AI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1" odxf="1" dxf="1">
    <nc r="AJ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D6" start="0" length="0">
    <dxf>
      <border outline="0">
        <left style="thin">
          <color indexed="64"/>
        </left>
      </border>
    </dxf>
  </rfmt>
  <rfmt sheetId="1" sqref="AJ6" start="0" length="0">
    <dxf>
      <border outline="0">
        <right style="thin">
          <color indexed="64"/>
        </right>
      </border>
    </dxf>
  </rfmt>
  <rfmt sheetId="1" sqref="AD7" start="0" length="0">
    <dxf>
      <border outline="0">
        <left style="thin">
          <color indexed="64"/>
        </left>
      </border>
    </dxf>
  </rfmt>
  <rcc rId="554" sId="1" numFmtId="4">
    <nc r="AE7">
      <v>85000</v>
    </nc>
  </rcc>
  <rfmt sheetId="1" sqref="AG7" start="0" length="0">
    <dxf/>
  </rfmt>
  <rcc rId="555" sId="1" odxf="1" dxf="1">
    <nc r="AH7">
      <f>AE7+AG7</f>
    </nc>
    <odxf/>
    <ndxf/>
  </rcc>
  <rcc rId="556" sId="1">
    <nc r="AI7">
      <f>AE7+AF7</f>
    </nc>
  </rcc>
  <rcc rId="557" sId="1" odxf="1" dxf="1">
    <nc r="AJ7">
      <f>AH7-AI7</f>
    </nc>
    <odxf>
      <border outline="0">
        <right/>
      </border>
    </odxf>
    <ndxf>
      <border outline="0">
        <right style="thin">
          <color indexed="64"/>
        </right>
      </border>
    </ndxf>
  </rcc>
  <rcc rId="558" sId="1" odxf="1" dxf="1" numFmtId="4">
    <nc r="AD8">
      <v>105000</v>
    </nc>
    <odxf>
      <border outline="0">
        <left/>
      </border>
    </odxf>
    <ndxf>
      <border outline="0">
        <left style="thin">
          <color indexed="64"/>
        </left>
      </border>
    </ndxf>
  </rcc>
  <rcc rId="559" sId="1" numFmtId="4">
    <nc r="AE8">
      <v>52500</v>
    </nc>
  </rcc>
  <rfmt sheetId="1" sqref="AG8" start="0" length="0">
    <dxf/>
  </rfmt>
  <rcc rId="560" sId="1" odxf="1" dxf="1">
    <nc r="AH8">
      <f>AE8+AG8</f>
    </nc>
    <odxf/>
    <ndxf/>
  </rcc>
  <rcc rId="561" sId="1">
    <nc r="AI8">
      <f>AE8+AF8</f>
    </nc>
  </rcc>
  <rcc rId="562" sId="1" odxf="1" dxf="1">
    <nc r="AJ8">
      <f>AH8-AI8</f>
    </nc>
    <odxf>
      <border outline="0">
        <right/>
      </border>
    </odxf>
    <ndxf>
      <border outline="0">
        <right style="thin">
          <color indexed="64"/>
        </right>
      </border>
    </ndxf>
  </rcc>
  <rcc rId="563" sId="1" odxf="1" dxf="1" numFmtId="4">
    <nc r="AD9">
      <v>270000</v>
    </nc>
    <odxf>
      <border outline="0">
        <left/>
      </border>
    </odxf>
    <ndxf>
      <border outline="0">
        <left style="thin">
          <color indexed="64"/>
        </left>
      </border>
    </ndxf>
  </rcc>
  <rcc rId="564" sId="1" numFmtId="4">
    <nc r="AE9">
      <v>135000</v>
    </nc>
  </rcc>
  <rfmt sheetId="1" sqref="AG9" start="0" length="0">
    <dxf/>
  </rfmt>
  <rcc rId="565" sId="1" odxf="1" dxf="1">
    <nc r="AH9">
      <f>AE9+AG9</f>
    </nc>
    <odxf/>
    <ndxf/>
  </rcc>
  <rcc rId="566" sId="1">
    <nc r="AI9">
      <f>AE9+AF9</f>
    </nc>
  </rcc>
  <rcc rId="567" sId="1" odxf="1" dxf="1">
    <nc r="AJ9">
      <f>AH9-AI9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0" start="0" length="0">
    <dxf>
      <border outline="0">
        <left style="thin">
          <color indexed="64"/>
        </left>
      </border>
    </dxf>
  </rfmt>
  <rfmt sheetId="1" sqref="AG10" start="0" length="0">
    <dxf/>
  </rfmt>
  <rfmt sheetId="1" sqref="AH10" start="0" length="0">
    <dxf/>
  </rfmt>
  <rfmt sheetId="1" sqref="AJ10" start="0" length="0">
    <dxf>
      <border outline="0">
        <right style="thin">
          <color indexed="64"/>
        </right>
      </border>
    </dxf>
  </rfmt>
  <rfmt sheetId="1" sqref="AD11" start="0" length="0">
    <dxf>
      <border outline="0">
        <left style="thin">
          <color indexed="64"/>
        </left>
      </border>
    </dxf>
  </rfmt>
  <rfmt sheetId="1" sqref="AG11" start="0" length="0">
    <dxf/>
  </rfmt>
  <rfmt sheetId="1" sqref="AH11" start="0" length="0">
    <dxf/>
  </rfmt>
  <rfmt sheetId="1" sqref="AJ11" start="0" length="0">
    <dxf>
      <border outline="0">
        <right style="thin">
          <color indexed="64"/>
        </right>
      </border>
    </dxf>
  </rfmt>
  <rcc rId="568" sId="1" odxf="1" dxf="1" numFmtId="4">
    <nc r="AD12">
      <v>15000</v>
    </nc>
    <odxf>
      <border outline="0">
        <left/>
      </border>
    </odxf>
    <ndxf>
      <border outline="0">
        <left style="thin">
          <color indexed="64"/>
        </left>
      </border>
    </ndxf>
  </rcc>
  <rcc rId="569" sId="1" numFmtId="4">
    <nc r="AE12">
      <v>7500</v>
    </nc>
  </rcc>
  <rfmt sheetId="1" sqref="AG12" start="0" length="0">
    <dxf/>
  </rfmt>
  <rcc rId="570" sId="1" odxf="1" dxf="1">
    <nc r="AH12">
      <f>AE12+AG12</f>
    </nc>
    <odxf/>
    <ndxf/>
  </rcc>
  <rcc rId="571" sId="1">
    <nc r="AI12">
      <f>AE12+AF12</f>
    </nc>
  </rcc>
  <rcc rId="572" sId="1" odxf="1" dxf="1">
    <nc r="AJ12">
      <f>AH12-AI12</f>
    </nc>
    <odxf>
      <border outline="0">
        <right/>
      </border>
    </odxf>
    <ndxf>
      <border outline="0">
        <right style="thin">
          <color indexed="64"/>
        </right>
      </border>
    </ndxf>
  </rcc>
  <rcc rId="573" sId="1" odxf="1" dxf="1" numFmtId="4">
    <nc r="AD13">
      <v>18000</v>
    </nc>
    <odxf>
      <border outline="0">
        <left/>
      </border>
    </odxf>
    <ndxf>
      <border outline="0">
        <left style="thin">
          <color indexed="64"/>
        </left>
      </border>
    </ndxf>
  </rcc>
  <rcc rId="574" sId="1" numFmtId="4">
    <nc r="AE13">
      <v>9000</v>
    </nc>
  </rcc>
  <rfmt sheetId="1" sqref="AG13" start="0" length="0">
    <dxf/>
  </rfmt>
  <rcc rId="575" sId="1" odxf="1" dxf="1">
    <nc r="AH13">
      <f>AE13+AG13</f>
    </nc>
    <odxf/>
    <ndxf/>
  </rcc>
  <rcc rId="576" sId="1">
    <nc r="AI13">
      <f>AE13+AF13</f>
    </nc>
  </rcc>
  <rcc rId="577" sId="1" odxf="1" dxf="1">
    <nc r="AJ13">
      <f>AH13-AI13</f>
    </nc>
    <odxf>
      <border outline="0">
        <right/>
      </border>
    </odxf>
    <ndxf>
      <border outline="0">
        <right style="thin">
          <color indexed="64"/>
        </right>
      </border>
    </ndxf>
  </rcc>
  <rcc rId="578" sId="1" odxf="1" dxf="1" numFmtId="4">
    <nc r="AD14">
      <v>50000</v>
    </nc>
    <odxf>
      <border outline="0">
        <left/>
      </border>
    </odxf>
    <ndxf>
      <border outline="0">
        <left style="thin">
          <color indexed="64"/>
        </left>
      </border>
    </ndxf>
  </rcc>
  <rcc rId="579" sId="1" numFmtId="4">
    <nc r="AE14">
      <v>25000</v>
    </nc>
  </rcc>
  <rfmt sheetId="1" sqref="AG14" start="0" length="0">
    <dxf/>
  </rfmt>
  <rcc rId="580" sId="1" odxf="1" dxf="1">
    <nc r="AH14">
      <f>AE14+AG14</f>
    </nc>
    <odxf/>
    <ndxf/>
  </rcc>
  <rcc rId="581" sId="1">
    <nc r="AI14">
      <f>AE14+AF14</f>
    </nc>
  </rcc>
  <rcc rId="582" sId="1" odxf="1" dxf="1">
    <nc r="AJ14">
      <f>AH14-AI14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5" start="0" length="0">
    <dxf>
      <border outline="0">
        <left style="thin">
          <color indexed="64"/>
        </left>
      </border>
    </dxf>
  </rfmt>
  <rcc rId="583" sId="1" numFmtId="4">
    <nc r="AF15">
      <v>0</v>
    </nc>
  </rcc>
  <rcc rId="584" sId="1" odxf="1" dxf="1" numFmtId="4">
    <nc r="AG15">
      <v>0</v>
    </nc>
    <odxf/>
    <ndxf/>
  </rcc>
  <rcc rId="585" sId="1" odxf="1" dxf="1">
    <nc r="AH15">
      <f>AE15+AG15</f>
    </nc>
    <odxf/>
    <ndxf/>
  </rcc>
  <rcc rId="586" sId="1">
    <nc r="AI15">
      <f>AE15+AF15</f>
    </nc>
  </rcc>
  <rcc rId="587" sId="1" odxf="1" dxf="1">
    <nc r="AJ15">
      <f>AH15-AI15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6" start="0" length="0">
    <dxf>
      <border outline="0">
        <left style="thin">
          <color indexed="64"/>
        </left>
      </border>
    </dxf>
  </rfmt>
  <rfmt sheetId="1" sqref="AG16" start="0" length="0">
    <dxf/>
  </rfmt>
  <rfmt sheetId="1" sqref="AH16" start="0" length="0">
    <dxf/>
  </rfmt>
  <rfmt sheetId="1" sqref="AJ16" start="0" length="0">
    <dxf>
      <border outline="0">
        <right style="thin">
          <color indexed="64"/>
        </right>
      </border>
    </dxf>
  </rfmt>
  <rfmt sheetId="1" sqref="AD17" start="0" length="0">
    <dxf>
      <border outline="0">
        <left style="thin">
          <color indexed="64"/>
        </left>
      </border>
    </dxf>
  </rfmt>
  <rfmt sheetId="1" sqref="AG17" start="0" length="0">
    <dxf/>
  </rfmt>
  <rfmt sheetId="1" sqref="AH17" start="0" length="0">
    <dxf/>
  </rfmt>
  <rfmt sheetId="1" sqref="AJ17" start="0" length="0">
    <dxf>
      <border outline="0">
        <right style="thin">
          <color indexed="64"/>
        </right>
      </border>
    </dxf>
  </rfmt>
  <rcc rId="588" sId="1" odxf="1" dxf="1" numFmtId="4">
    <nc r="AD18">
      <v>8000</v>
    </nc>
    <odxf>
      <border outline="0">
        <left/>
      </border>
    </odxf>
    <ndxf>
      <border outline="0">
        <left style="thin">
          <color indexed="64"/>
        </left>
      </border>
    </ndxf>
  </rcc>
  <rcc rId="589" sId="1" numFmtId="4">
    <nc r="AE18">
      <v>4000</v>
    </nc>
  </rcc>
  <rfmt sheetId="1" sqref="AG18" start="0" length="0">
    <dxf/>
  </rfmt>
  <rcc rId="590" sId="1" odxf="1" dxf="1">
    <nc r="AH18">
      <f>AE18+AG18</f>
    </nc>
    <odxf/>
    <ndxf/>
  </rcc>
  <rcc rId="591" sId="1">
    <nc r="AI18">
      <f>AE18+AF18</f>
    </nc>
  </rcc>
  <rcc rId="592" sId="1" odxf="1" dxf="1">
    <nc r="AJ18">
      <f>AH18-AI18</f>
    </nc>
    <odxf>
      <border outline="0">
        <right/>
      </border>
    </odxf>
    <ndxf>
      <border outline="0">
        <right style="thin">
          <color indexed="64"/>
        </right>
      </border>
    </ndxf>
  </rcc>
  <rcc rId="593" sId="1" odxf="1" dxf="1" numFmtId="4">
    <nc r="AD19">
      <v>42000</v>
    </nc>
    <odxf>
      <border outline="0">
        <left/>
      </border>
    </odxf>
    <ndxf>
      <border outline="0">
        <left style="thin">
          <color indexed="64"/>
        </left>
      </border>
    </ndxf>
  </rcc>
  <rcc rId="594" sId="1" numFmtId="4">
    <nc r="AE19">
      <v>21000</v>
    </nc>
  </rcc>
  <rfmt sheetId="1" sqref="AG19" start="0" length="0">
    <dxf/>
  </rfmt>
  <rcc rId="595" sId="1" odxf="1" dxf="1">
    <nc r="AH19">
      <f>AE19+AG19</f>
    </nc>
    <odxf/>
    <ndxf/>
  </rcc>
  <rcc rId="596" sId="1">
    <nc r="AI19">
      <f>AE19+AF19</f>
    </nc>
  </rcc>
  <rcc rId="597" sId="1" odxf="1" dxf="1">
    <nc r="AJ19">
      <f>AH19-AI19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0" start="0" length="0">
    <dxf>
      <border outline="0">
        <left style="thin">
          <color indexed="64"/>
        </left>
      </border>
    </dxf>
  </rfmt>
  <rfmt sheetId="1" sqref="AG20" start="0" length="0">
    <dxf/>
  </rfmt>
  <rfmt sheetId="1" sqref="AH20" start="0" length="0">
    <dxf/>
  </rfmt>
  <rfmt sheetId="1" sqref="AJ20" start="0" length="0">
    <dxf>
      <border outline="0">
        <right style="thin">
          <color indexed="64"/>
        </right>
      </border>
    </dxf>
  </rfmt>
  <rfmt sheetId="1" sqref="AD21" start="0" length="0">
    <dxf>
      <border outline="0">
        <left style="thin">
          <color indexed="64"/>
        </left>
      </border>
    </dxf>
  </rfmt>
  <rfmt sheetId="1" sqref="AG21" start="0" length="0">
    <dxf/>
  </rfmt>
  <rfmt sheetId="1" sqref="AH21" start="0" length="0">
    <dxf/>
  </rfmt>
  <rfmt sheetId="1" sqref="AJ21" start="0" length="0">
    <dxf>
      <border outline="0">
        <right style="thin">
          <color indexed="64"/>
        </right>
      </border>
    </dxf>
  </rfmt>
  <rcc rId="598" sId="1" odxf="1" dxf="1" numFmtId="4">
    <nc r="AD22">
      <v>5000</v>
    </nc>
    <odxf>
      <border outline="0">
        <left/>
      </border>
    </odxf>
    <ndxf>
      <border outline="0">
        <left style="thin">
          <color indexed="64"/>
        </left>
      </border>
    </ndxf>
  </rcc>
  <rcc rId="599" sId="1" numFmtId="4">
    <nc r="AE22">
      <v>2500</v>
    </nc>
  </rcc>
  <rfmt sheetId="1" sqref="AG22" start="0" length="0">
    <dxf/>
  </rfmt>
  <rcc rId="600" sId="1" odxf="1" dxf="1">
    <nc r="AH22">
      <f>AE22+AG22</f>
    </nc>
    <odxf/>
    <ndxf/>
  </rcc>
  <rcc rId="601" sId="1">
    <nc r="AI22">
      <f>AE22+AF22</f>
    </nc>
  </rcc>
  <rcc rId="602" sId="1" odxf="1" dxf="1">
    <nc r="AJ22">
      <f>AH22-AI22</f>
    </nc>
    <odxf>
      <border outline="0">
        <right/>
      </border>
    </odxf>
    <ndxf>
      <border outline="0">
        <right style="thin">
          <color indexed="64"/>
        </right>
      </border>
    </ndxf>
  </rcc>
  <rcc rId="603" sId="1" odxf="1" dxf="1" numFmtId="4">
    <nc r="AD23">
      <v>14000</v>
    </nc>
    <odxf>
      <border outline="0">
        <left/>
      </border>
    </odxf>
    <ndxf>
      <border outline="0">
        <left style="thin">
          <color indexed="64"/>
        </left>
      </border>
    </ndxf>
  </rcc>
  <rcc rId="604" sId="1" numFmtId="4">
    <nc r="AE23">
      <v>7000</v>
    </nc>
  </rcc>
  <rfmt sheetId="1" sqref="AG23" start="0" length="0">
    <dxf/>
  </rfmt>
  <rcc rId="605" sId="1" odxf="1" dxf="1">
    <nc r="AH23">
      <f>AE23+AG23</f>
    </nc>
    <odxf/>
    <ndxf/>
  </rcc>
  <rcc rId="606" sId="1">
    <nc r="AI23">
      <f>AE23+AF23</f>
    </nc>
  </rcc>
  <rcc rId="607" sId="1" odxf="1" dxf="1">
    <nc r="AJ23">
      <f>AH23-AI23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4" start="0" length="0">
    <dxf>
      <border outline="0">
        <left style="thin">
          <color indexed="64"/>
        </left>
      </border>
    </dxf>
  </rfmt>
  <rfmt sheetId="1" sqref="AG24" start="0" length="0">
    <dxf/>
  </rfmt>
  <rfmt sheetId="1" sqref="AH24" start="0" length="0">
    <dxf/>
  </rfmt>
  <rfmt sheetId="1" sqref="AJ24" start="0" length="0">
    <dxf>
      <border outline="0">
        <right style="thin">
          <color indexed="64"/>
        </right>
      </border>
    </dxf>
  </rfmt>
  <rfmt sheetId="1" sqref="AD25" start="0" length="0">
    <dxf>
      <border outline="0">
        <left style="thin">
          <color indexed="64"/>
        </left>
      </border>
    </dxf>
  </rfmt>
  <rfmt sheetId="1" sqref="AG25" start="0" length="0">
    <dxf/>
  </rfmt>
  <rfmt sheetId="1" sqref="AH25" start="0" length="0">
    <dxf/>
  </rfmt>
  <rfmt sheetId="1" sqref="AJ25" start="0" length="0">
    <dxf>
      <border outline="0">
        <right style="thin">
          <color indexed="64"/>
        </right>
      </border>
    </dxf>
  </rfmt>
  <rfmt sheetId="1" sqref="AD26" start="0" length="0">
    <dxf>
      <border outline="0">
        <left style="thin">
          <color indexed="64"/>
        </left>
      </border>
    </dxf>
  </rfmt>
  <rcc rId="608" sId="1" numFmtId="4">
    <nc r="AE26">
      <v>0</v>
    </nc>
  </rcc>
  <rfmt sheetId="1" sqref="AG26" start="0" length="0">
    <dxf/>
  </rfmt>
  <rcc rId="609" sId="1" odxf="1" dxf="1">
    <nc r="AH26">
      <f>AE26+AG26</f>
    </nc>
    <odxf/>
    <ndxf/>
  </rcc>
  <rcc rId="610" sId="1">
    <nc r="AI26">
      <f>AE26+AF26</f>
    </nc>
  </rcc>
  <rcc rId="611" sId="1" odxf="1" dxf="1">
    <nc r="AJ26">
      <f>AH26-AI26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7" start="0" length="0">
    <dxf>
      <border outline="0">
        <left style="thin">
          <color indexed="64"/>
        </left>
      </border>
    </dxf>
  </rfmt>
  <rfmt sheetId="1" sqref="AG27" start="0" length="0">
    <dxf/>
  </rfmt>
  <rfmt sheetId="1" sqref="AH27" start="0" length="0">
    <dxf/>
  </rfmt>
  <rfmt sheetId="1" sqref="AJ27" start="0" length="0">
    <dxf>
      <border outline="0">
        <right style="thin">
          <color indexed="64"/>
        </right>
      </border>
    </dxf>
  </rfmt>
  <rfmt sheetId="1" sqref="AD28" start="0" length="0">
    <dxf>
      <border outline="0">
        <left style="thin">
          <color indexed="64"/>
        </left>
      </border>
    </dxf>
  </rfmt>
  <rfmt sheetId="1" sqref="AG28" start="0" length="0">
    <dxf/>
  </rfmt>
  <rfmt sheetId="1" sqref="AH28" start="0" length="0">
    <dxf/>
  </rfmt>
  <rfmt sheetId="1" sqref="AJ28" start="0" length="0">
    <dxf>
      <border outline="0">
        <right style="thin">
          <color indexed="64"/>
        </right>
      </border>
    </dxf>
  </rfmt>
  <rcc rId="612" sId="1" odxf="1" dxf="1" numFmtId="4">
    <nc r="AD29">
      <v>8000</v>
    </nc>
    <odxf>
      <border outline="0">
        <left/>
      </border>
    </odxf>
    <ndxf>
      <border outline="0">
        <left style="thin">
          <color indexed="64"/>
        </left>
      </border>
    </ndxf>
  </rcc>
  <rcc rId="613" sId="1">
    <nc r="AE29">
      <f>4000</f>
    </nc>
  </rcc>
  <rfmt sheetId="1" sqref="AG29" start="0" length="0">
    <dxf/>
  </rfmt>
  <rcc rId="614" sId="1" odxf="1" dxf="1">
    <nc r="AH29">
      <f>AE29+AG29</f>
    </nc>
    <odxf/>
    <ndxf/>
  </rcc>
  <rcc rId="615" sId="1">
    <nc r="AI29">
      <f>AE29+AF29</f>
    </nc>
  </rcc>
  <rcc rId="616" sId="1" odxf="1" dxf="1">
    <nc r="AJ29">
      <f>AH29-AI29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0" start="0" length="0">
    <dxf>
      <border outline="0">
        <left style="thin">
          <color indexed="64"/>
        </left>
      </border>
    </dxf>
  </rfmt>
  <rfmt sheetId="1" sqref="AG30" start="0" length="0">
    <dxf/>
  </rfmt>
  <rcc rId="617" sId="1" odxf="1" dxf="1">
    <nc r="AH30">
      <f>AE30+AG30</f>
    </nc>
    <odxf/>
    <ndxf/>
  </rcc>
  <rcc rId="618" sId="1">
    <nc r="AI30">
      <f>AE30+AF30</f>
    </nc>
  </rcc>
  <rcc rId="619" sId="1" odxf="1" dxf="1">
    <nc r="AJ30">
      <f>AH30-AI30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1" start="0" length="0">
    <dxf>
      <border outline="0">
        <left style="thin">
          <color indexed="64"/>
        </left>
      </border>
    </dxf>
  </rfmt>
  <rcc rId="620" sId="1" numFmtId="4">
    <nc r="AF31">
      <v>0</v>
    </nc>
  </rcc>
  <rfmt sheetId="1" sqref="AG31" start="0" length="0">
    <dxf/>
  </rfmt>
  <rcc rId="621" sId="1" odxf="1" dxf="1">
    <nc r="AH31">
      <f>AE31+AG31</f>
    </nc>
    <odxf/>
    <ndxf/>
  </rcc>
  <rcc rId="622" sId="1">
    <nc r="AI31">
      <f>AE31+AF31</f>
    </nc>
  </rcc>
  <rcc rId="623" sId="1" odxf="1" dxf="1">
    <nc r="AJ31">
      <f>AH31-AI31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2" start="0" length="0">
    <dxf>
      <border outline="0">
        <left style="thin">
          <color indexed="64"/>
        </left>
      </border>
    </dxf>
  </rfmt>
  <rfmt sheetId="1" sqref="AG32" start="0" length="0">
    <dxf/>
  </rfmt>
  <rfmt sheetId="1" sqref="AH32" start="0" length="0">
    <dxf/>
  </rfmt>
  <rfmt sheetId="1" sqref="AJ32" start="0" length="0">
    <dxf>
      <border outline="0">
        <right style="thin">
          <color indexed="64"/>
        </right>
      </border>
    </dxf>
  </rfmt>
  <rfmt sheetId="1" sqref="AD33" start="0" length="0">
    <dxf>
      <border outline="0">
        <left style="thin">
          <color indexed="64"/>
        </left>
      </border>
    </dxf>
  </rfmt>
  <rfmt sheetId="1" sqref="AH33" start="0" length="0">
    <dxf/>
  </rfmt>
  <rfmt sheetId="1" sqref="AJ33" start="0" length="0">
    <dxf>
      <border outline="0">
        <right style="thin">
          <color indexed="64"/>
        </right>
      </border>
    </dxf>
  </rfmt>
  <rcc rId="624" sId="1" odxf="1" dxf="1" numFmtId="4">
    <nc r="AD34">
      <v>0</v>
    </nc>
    <odxf>
      <border outline="0">
        <left/>
      </border>
    </odxf>
    <ndxf>
      <border outline="0">
        <left style="thin">
          <color indexed="64"/>
        </left>
      </border>
    </ndxf>
  </rcc>
  <rcc rId="625" sId="1" numFmtId="4">
    <nc r="AE34">
      <v>0</v>
    </nc>
  </rcc>
  <rcc rId="626" sId="1" numFmtId="4">
    <nc r="AF34">
      <v>0</v>
    </nc>
  </rcc>
  <rcc rId="627" sId="1" numFmtId="4">
    <nc r="AG34">
      <v>0</v>
    </nc>
  </rcc>
  <rcc rId="628" sId="1" odxf="1" dxf="1">
    <nc r="AH34">
      <f>AE34+AG34</f>
    </nc>
    <odxf/>
    <ndxf/>
  </rcc>
  <rcc rId="629" sId="1">
    <nc r="AI34">
      <f>AE34+AF34</f>
    </nc>
  </rcc>
  <rcc rId="630" sId="1" odxf="1" dxf="1">
    <nc r="AJ34">
      <f>AH34-AI34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5" start="0" length="0">
    <dxf>
      <border outline="0">
        <left style="thin">
          <color indexed="64"/>
        </left>
      </border>
    </dxf>
  </rfmt>
  <rfmt sheetId="1" sqref="AJ35" start="0" length="0">
    <dxf>
      <border outline="0">
        <right style="thin">
          <color indexed="64"/>
        </right>
      </border>
    </dxf>
  </rfmt>
  <rcc rId="631" sId="1" odxf="1" dxf="1">
    <nc r="AD36">
      <f>SUM(AD7:AD35)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2" sId="1" odxf="1" dxf="1">
    <nc r="AE36">
      <f>SUM(AE7:AE35)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3" sId="1" odxf="1" dxf="1">
    <nc r="AF36">
      <f>SUM(AF7:AF35)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4" sId="1" odxf="1" dxf="1">
    <nc r="AG36">
      <f>SUM(AG7:AG35)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5" sId="1" odxf="1" dxf="1">
    <nc r="AH36">
      <f>SUM(AH7:AH35)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6" sId="1" odxf="1" dxf="1">
    <nc r="AI36">
      <f>SUM(AI7:AI35)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7" sId="1" odxf="1" dxf="1">
    <nc r="AJ36">
      <f>SUM(AJ7:AJ35)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D37" start="0" length="0">
    <dxf>
      <alignment horizontal="general" vertical="bottom" readingOrder="0"/>
    </dxf>
  </rfmt>
  <rcc rId="638" sId="1" odxf="1" s="1" dxf="1">
    <nc r="AG37">
      <f>AI36/AD36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AH37" start="0" length="0">
    <dxf>
      <numFmt numFmtId="13" formatCode="0%"/>
    </dxf>
  </rfmt>
  <rfmt sheetId="1" s="1" sqref="AI37" start="0" length="0">
    <dxf>
      <numFmt numFmtId="13" formatCode="0%"/>
    </dxf>
  </rfmt>
  <rfmt sheetId="1" sqref="AD38" start="0" length="0">
    <dxf>
      <alignment horizontal="general" vertical="bottom" readingOrder="0"/>
    </dxf>
  </rfmt>
  <rfmt sheetId="1" sqref="AD39" start="0" length="0">
    <dxf>
      <alignment horizontal="general" vertical="bottom" readingOrder="0"/>
    </dxf>
  </rfmt>
  <rfmt sheetId="1" sqref="AG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H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I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D1:AD1048576" start="0" length="0">
    <dxf>
      <alignment horizontal="general" vertical="bottom" readingOrder="0"/>
    </dxf>
  </rfmt>
  <rcc rId="639" sId="1">
    <nc r="AG3" t="inlineStr">
      <is>
        <t>May</t>
      </is>
    </nc>
  </rcc>
  <rcc rId="640" sId="1" numFmtId="4">
    <nc r="AD7">
      <v>160000</v>
    </nc>
  </rcc>
  <rcc rId="641" sId="1" numFmtId="4">
    <nc r="AD30">
      <v>60000</v>
    </nc>
  </rcc>
  <rcc rId="642" sId="1" numFmtId="4">
    <nc r="AE30">
      <v>30000</v>
    </nc>
  </rcc>
  <rcc rId="643" sId="1" numFmtId="4">
    <nc r="AD15">
      <v>0</v>
    </nc>
  </rcc>
  <rcc rId="644" sId="1" numFmtId="4">
    <nc r="AE15">
      <v>0</v>
    </nc>
  </rcc>
  <rfmt sheetId="1" sqref="W15">
    <dxf>
      <fill>
        <patternFill patternType="solid">
          <bgColor rgb="FFFFFF00"/>
        </patternFill>
      </fill>
    </dxf>
  </rfmt>
  <rcmt sheetId="1" cell="W15" guid="{D04A0CDE-9D28-454F-BF66-2D9A916FA769}" author="Yareth Mojica" newLength="84"/>
  <rcv guid="{F38B4310-E489-43FF-953E-F1582AC83FA0}" action="delete"/>
  <rdn rId="0" localSheetId="1" customView="1" name="Z_F38B4310_E489_43FF_953E_F1582AC83FA0_.wvu.Cols" hidden="1" oldHidden="1">
    <formula>'FY14 '!$B:$O</formula>
    <oldFormula>'FY14 '!$B:$H</oldFormula>
  </rdn>
  <rcv guid="{F38B4310-E489-43FF-953E-F1582AC83FA0}" action="add"/>
</revisions>
</file>

<file path=xl/revisions/revisionLog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11.xml><?xml version="1.0" encoding="utf-8"?>
<revisions xmlns="http://schemas.openxmlformats.org/spreadsheetml/2006/main" xmlns:r="http://schemas.openxmlformats.org/officeDocument/2006/relationships">
  <rcc rId="1737" sId="1" numFmtId="4">
    <oc r="BM8">
      <v>105000</v>
    </oc>
    <nc r="BM8">
      <f>105000+5000</f>
    </nc>
  </rcc>
  <rfmt sheetId="1" sqref="BM8">
    <dxf>
      <fill>
        <patternFill patternType="solid">
          <bgColor rgb="FFFFFF00"/>
        </patternFill>
      </fill>
    </dxf>
  </rfmt>
  <rfmt sheetId="1" sqref="BM8">
    <dxf>
      <fill>
        <patternFill patternType="none">
          <bgColor auto="1"/>
        </patternFill>
      </fill>
    </dxf>
  </rfmt>
  <rfmt sheetId="1" sqref="BM7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4.xml><?xml version="1.0" encoding="utf-8"?>
<revisions xmlns="http://schemas.openxmlformats.org/spreadsheetml/2006/main" xmlns:r="http://schemas.openxmlformats.org/officeDocument/2006/relationships">
  <rcc rId="1716" sId="1" numFmtId="4">
    <nc r="BH7">
      <v>103590.21</v>
    </nc>
  </rcc>
  <rcc rId="1717" sId="1" numFmtId="4">
    <nc r="BH8">
      <v>58263.3</v>
    </nc>
  </rcc>
  <rcc rId="1718" sId="1" numFmtId="4">
    <nc r="BH9">
      <v>49706.06</v>
    </nc>
  </rcc>
  <rcc rId="1719" sId="1" numFmtId="4">
    <nc r="BH12">
      <v>5770.05</v>
    </nc>
  </rcc>
  <rcc rId="1720" sId="1" numFmtId="4">
    <nc r="BH13">
      <v>9331.4599999999991</v>
    </nc>
  </rcc>
  <rcc rId="1721" sId="1" numFmtId="4">
    <nc r="BH14">
      <v>37757.800000000003</v>
    </nc>
  </rcc>
  <rcc rId="1722" sId="1" numFmtId="4">
    <nc r="BH15">
      <v>0</v>
    </nc>
  </rcc>
  <rcc rId="1723" sId="1" numFmtId="4">
    <nc r="BH18">
      <v>5061.8599999999997</v>
    </nc>
  </rcc>
  <rcc rId="1724" sId="1" numFmtId="4">
    <nc r="BH19">
      <v>18184.68</v>
    </nc>
  </rcc>
  <rcc rId="1725" sId="1" numFmtId="4">
    <nc r="BH22">
      <v>2742</v>
    </nc>
  </rcc>
  <rcc rId="1726" sId="1" numFmtId="4">
    <nc r="BH23">
      <v>5335.34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5.xml><?xml version="1.0" encoding="utf-8"?>
<revisions xmlns="http://schemas.openxmlformats.org/spreadsheetml/2006/main" xmlns:r="http://schemas.openxmlformats.org/officeDocument/2006/relationships">
  <rcc rId="1911" sId="1" numFmtId="4">
    <nc r="BO26">
      <v>7980.79</v>
    </nc>
  </rcc>
  <rcc rId="1912" sId="1" numFmtId="4">
    <nc r="BO29">
      <v>1495.75</v>
    </nc>
  </rcc>
  <rcc rId="1913" sId="1" numFmtId="4">
    <nc r="BO30">
      <v>16661.73</v>
    </nc>
  </rcc>
  <rcc rId="1914" sId="1" numFmtId="4">
    <nc r="BO31">
      <v>1890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fmt sheetId="1" sqref="BR30:BR32">
    <dxf>
      <fill>
        <patternFill patternType="solid">
          <bgColor rgb="FFFFFF00"/>
        </patternFill>
      </fill>
    </dxf>
  </rfmt>
  <rfmt sheetId="1" sqref="BR30:BR32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'!$B:$BL</formula>
    <oldFormula>'FY14 '!$B:$BS</oldFormula>
  </rdn>
  <rcv guid="{F38B4310-E489-43FF-953E-F1582AC83FA0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31.xml><?xml version="1.0" encoding="utf-8"?>
<revisions xmlns="http://schemas.openxmlformats.org/spreadsheetml/2006/main" xmlns:r="http://schemas.openxmlformats.org/officeDocument/2006/relationships">
  <rcc rId="864" sId="1" numFmtId="4">
    <oc r="AG18">
      <v>60000</v>
    </oc>
    <nc r="AG18">
      <v>6000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.xml><?xml version="1.0" encoding="utf-8"?>
<revisions xmlns="http://schemas.openxmlformats.org/spreadsheetml/2006/main" xmlns:r="http://schemas.openxmlformats.org/officeDocument/2006/relationships">
  <rcc rId="1859" sId="1" numFmtId="4">
    <oc r="BT7">
      <v>170000</v>
    </oc>
    <nc r="BT7">
      <v>201000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1.xml><?xml version="1.0" encoding="utf-8"?>
<revisions xmlns="http://schemas.openxmlformats.org/spreadsheetml/2006/main" xmlns:r="http://schemas.openxmlformats.org/officeDocument/2006/relationships">
  <rcc rId="1832" sId="1" numFmtId="4">
    <oc r="BT8">
      <v>110000</v>
    </oc>
    <nc r="BT8">
      <v>113000</v>
    </nc>
  </rcc>
  <rcc rId="1833" sId="1" numFmtId="4">
    <oc r="BT14">
      <v>62500</v>
    </oc>
    <nc r="BT14">
      <v>65000</v>
    </nc>
  </rcc>
  <rcc rId="1834" sId="1" numFmtId="4">
    <oc r="BT18">
      <v>8000</v>
    </oc>
    <nc r="BT18">
      <v>18000</v>
    </nc>
  </rcc>
  <rcc rId="1835" sId="1" numFmtId="4">
    <oc r="BT19">
      <v>42000</v>
    </oc>
    <nc r="BT19">
      <v>30000</v>
    </nc>
  </rcc>
  <rcc rId="1836" sId="1" numFmtId="4">
    <oc r="BT23">
      <v>14000</v>
    </oc>
    <nc r="BT23">
      <v>13000</v>
    </nc>
  </rcc>
  <rcc rId="1837" sId="1" numFmtId="4">
    <oc r="BT29">
      <v>8000</v>
    </oc>
    <nc r="BT29">
      <v>23000</v>
    </nc>
  </rcc>
  <rcc rId="1838" sId="1" numFmtId="4">
    <oc r="BT30">
      <v>55000</v>
    </oc>
    <nc r="BT30">
      <v>40000</v>
    </nc>
  </rcc>
  <rcc rId="1839" sId="1" numFmtId="4">
    <oc r="BT31">
      <v>12000</v>
    </oc>
    <nc r="BT31">
      <v>15000</v>
    </nc>
  </rcc>
  <rcc rId="1840" sId="1">
    <nc r="BU7">
      <f>85000</f>
    </nc>
  </rcc>
  <rcc rId="1841" sId="1" numFmtId="4">
    <nc r="BU8">
      <v>52500</v>
    </nc>
  </rcc>
  <rcc rId="1842" sId="1" numFmtId="4">
    <nc r="BU9">
      <v>220000</v>
    </nc>
  </rcc>
  <rcc rId="1843" sId="1" numFmtId="4">
    <nc r="BU12">
      <v>7500</v>
    </nc>
  </rcc>
  <rcc rId="1844" sId="1" numFmtId="4">
    <nc r="BU13">
      <v>9000</v>
    </nc>
  </rcc>
  <rcc rId="1845" sId="1" numFmtId="4">
    <nc r="BU14">
      <v>31000</v>
    </nc>
  </rcc>
  <rcc rId="1846" sId="1" numFmtId="4">
    <nc r="BU18">
      <v>4000</v>
    </nc>
  </rcc>
  <rcc rId="1847" sId="1" numFmtId="4">
    <nc r="BU19">
      <v>15000</v>
    </nc>
  </rcc>
  <rcc rId="1848" sId="1" numFmtId="4">
    <nc r="BU22">
      <v>2500</v>
    </nc>
  </rcc>
  <rcc rId="1849" sId="1" numFmtId="4">
    <nc r="BU23">
      <v>7000</v>
    </nc>
  </rcc>
  <rcc rId="1850" sId="1" numFmtId="4">
    <nc r="BU26">
      <v>0</v>
    </nc>
  </rcc>
  <rcc rId="1851" sId="1" numFmtId="4">
    <nc r="BU29">
      <v>4000</v>
    </nc>
  </rcc>
  <rcc rId="1852" sId="1" numFmtId="4">
    <nc r="BU30">
      <v>17500</v>
    </nc>
  </rcc>
  <rcc rId="1853" sId="1" numFmtId="4">
    <nc r="BU31">
      <v>10000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1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21.xml><?xml version="1.0" encoding="utf-8"?>
<revisions xmlns="http://schemas.openxmlformats.org/spreadsheetml/2006/main" xmlns:r="http://schemas.openxmlformats.org/officeDocument/2006/relationships">
  <rfmt sheetId="1" sqref="AR30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2.xml><?xml version="1.0" encoding="utf-8"?>
<revisions xmlns="http://schemas.openxmlformats.org/spreadsheetml/2006/main" xmlns:r="http://schemas.openxmlformats.org/officeDocument/2006/relationships">
  <rcc rId="1019" sId="1">
    <nc r="AU7">
      <f>90000</f>
    </nc>
  </rcc>
  <rcc rId="1020" sId="1" numFmtId="4">
    <nc r="AU8">
      <v>52500</v>
    </nc>
  </rcc>
  <rcc rId="1021" sId="1" numFmtId="4">
    <nc r="AU9">
      <v>135000</v>
    </nc>
  </rcc>
  <rcc rId="1022" sId="1" numFmtId="4">
    <nc r="AU12">
      <v>7500</v>
    </nc>
  </rcc>
  <rcc rId="1023" sId="1" numFmtId="4">
    <nc r="AU13">
      <v>9000</v>
    </nc>
  </rcc>
  <rcc rId="1024" sId="1" numFmtId="4">
    <nc r="AU14">
      <v>25000</v>
    </nc>
  </rcc>
  <rcc rId="1025" sId="1" numFmtId="4">
    <nc r="AU15">
      <v>0</v>
    </nc>
  </rcc>
  <rcc rId="1026" sId="1" numFmtId="4">
    <nc r="AU18">
      <v>4000</v>
    </nc>
  </rcc>
  <rcc rId="1027" sId="1" numFmtId="4">
    <nc r="AU19">
      <v>21000</v>
    </nc>
  </rcc>
  <rcc rId="1028" sId="1" numFmtId="4">
    <nc r="AU22">
      <v>2500</v>
    </nc>
  </rcc>
  <rcc rId="1029" sId="1" numFmtId="4">
    <nc r="AU23">
      <v>7000</v>
    </nc>
  </rcc>
  <rcc rId="1030" sId="1" numFmtId="4">
    <nc r="AU26">
      <v>9000</v>
    </nc>
  </rcc>
  <rcc rId="1031" sId="1" numFmtId="4">
    <nc r="AU29">
      <v>4000</v>
    </nc>
  </rcc>
  <rcc rId="1032" sId="1" numFmtId="4">
    <oc r="AS30">
      <f>32500</f>
    </oc>
    <nc r="AS30">
      <v>30000</v>
    </nc>
  </rcc>
  <rcc rId="1033" sId="1" numFmtId="4">
    <nc r="AU30">
      <v>30000</v>
    </nc>
  </rcc>
  <rcc rId="1034" sId="1" numFmtId="4">
    <nc r="AU31">
      <v>12000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</rdn>
  <rcv guid="{F38B4310-E489-43FF-953E-F1582AC83FA0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111.xml><?xml version="1.0" encoding="utf-8"?>
<revisions xmlns="http://schemas.openxmlformats.org/spreadsheetml/2006/main" xmlns:r="http://schemas.openxmlformats.org/officeDocument/2006/relationships">
  <rcc rId="662" sId="1" numFmtId="4">
    <nc r="Z26">
      <v>8000</v>
    </nc>
  </rcc>
  <rcc rId="663" sId="1" numFmtId="4">
    <nc r="Y26">
      <v>8352.52</v>
    </nc>
  </rcc>
  <rcc rId="664" sId="1" numFmtId="4">
    <nc r="Y31">
      <v>0</v>
    </nc>
  </rcc>
  <rcc rId="665" sId="1" numFmtId="4">
    <nc r="Z15">
      <v>0</v>
    </nc>
  </rcc>
  <rcc rId="666" sId="1" numFmtId="4">
    <nc r="Z31">
      <v>3000</v>
    </nc>
  </rcc>
  <rcc rId="667" sId="1" numFmtId="4">
    <nc r="Z29">
      <v>4000</v>
    </nc>
  </rcc>
  <rcc rId="668" sId="1" numFmtId="4">
    <nc r="Z30">
      <v>27250</v>
    </nc>
  </rcc>
  <rcc rId="669" sId="1" numFmtId="4">
    <nc r="Y29">
      <v>2869.96</v>
    </nc>
  </rcc>
  <rcc rId="670" sId="1" numFmtId="4">
    <nc r="Y30">
      <v>22586.26</v>
    </nc>
  </rcc>
  <rcc rId="671" sId="1" numFmtId="4">
    <nc r="Y7">
      <v>84938.07</v>
    </nc>
  </rcc>
  <rcc rId="672" sId="1" numFmtId="4">
    <nc r="Y8">
      <v>59048.43</v>
    </nc>
  </rcc>
  <rcc rId="673" sId="1" numFmtId="4">
    <nc r="Y9">
      <v>135549.48000000001</v>
    </nc>
  </rcc>
  <rcc rId="674" sId="1" numFmtId="4">
    <nc r="Y12">
      <v>11336.39</v>
    </nc>
  </rcc>
  <rcc rId="675" sId="1" numFmtId="4">
    <nc r="Y13">
      <v>10553.36</v>
    </nc>
  </rcc>
  <rcc rId="676" sId="1" numFmtId="4">
    <nc r="Y14">
      <v>27306.7</v>
    </nc>
  </rcc>
  <rcc rId="677" sId="1" numFmtId="4">
    <nc r="Y18">
      <v>3750.16</v>
    </nc>
  </rcc>
  <rcc rId="678" sId="1" numFmtId="4">
    <nc r="Y19">
      <v>22579.63</v>
    </nc>
  </rcc>
  <rcc rId="679" sId="1" numFmtId="4">
    <nc r="Y22">
      <v>2902</v>
    </nc>
  </rcc>
  <rcc rId="680" sId="1" numFmtId="4">
    <nc r="Y23">
      <v>7936.63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11.xml><?xml version="1.0" encoding="utf-8"?>
<revisions xmlns="http://schemas.openxmlformats.org/spreadsheetml/2006/main" xmlns:r="http://schemas.openxmlformats.org/officeDocument/2006/relationships">
  <rcc rId="877" sId="1" numFmtId="4">
    <nc r="AF26">
      <v>9373.06</v>
    </nc>
  </rcc>
  <rcc rId="878" sId="1" numFmtId="4">
    <nc r="AF30">
      <v>23355.15</v>
    </nc>
  </rcc>
  <rcc rId="879" sId="1" numFmtId="4">
    <nc r="AF29">
      <v>6461.7</v>
    </nc>
  </rcc>
  <rcc rId="880" sId="1" numFmtId="4">
    <nc r="AF31">
      <v>11565</v>
    </nc>
  </rcc>
  <rcc rId="881" sId="1" numFmtId="4">
    <nc r="AF7">
      <v>87682.8</v>
    </nc>
  </rcc>
  <rcc rId="882" sId="1" numFmtId="4">
    <nc r="AF8">
      <v>58464.5</v>
    </nc>
  </rcc>
  <rcc rId="883" sId="1" numFmtId="4">
    <nc r="AF9">
      <v>134160.54999999999</v>
    </nc>
  </rcc>
  <rcc rId="884" sId="1" numFmtId="4">
    <nc r="AF12">
      <v>11109.71</v>
    </nc>
  </rcc>
  <rcc rId="885" sId="1" numFmtId="4">
    <nc r="AF13">
      <v>11512.71</v>
    </nc>
  </rcc>
  <rcc rId="886" sId="1" numFmtId="4">
    <nc r="AF14">
      <v>27038.2</v>
    </nc>
  </rcc>
  <rcc rId="887" sId="1" numFmtId="4">
    <nc r="AF19">
      <v>17733.5</v>
    </nc>
  </rcc>
  <rcc rId="888" sId="1" numFmtId="4">
    <nc r="AF23">
      <v>6701.78</v>
    </nc>
  </rcc>
  <rcc rId="889" sId="1" numFmtId="4">
    <nc r="AF18">
      <v>7662.77</v>
    </nc>
  </rcc>
  <rcc rId="890" sId="1" numFmtId="4">
    <nc r="AF22">
      <v>5788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121.xml><?xml version="1.0" encoding="utf-8"?>
<revisions xmlns="http://schemas.openxmlformats.org/spreadsheetml/2006/main" xmlns:r="http://schemas.openxmlformats.org/officeDocument/2006/relationships">
  <rcc rId="1885" sId="1" numFmtId="4">
    <nc r="BP9">
      <v>50000</v>
    </nc>
  </rcc>
  <rcc rId="1886" sId="1" numFmtId="4">
    <oc r="BM12">
      <v>15000</v>
    </oc>
    <nc r="BM12">
      <v>25000</v>
    </nc>
  </rcc>
  <rcc rId="1887" sId="1" numFmtId="4">
    <nc r="BP12">
      <v>17500</v>
    </nc>
  </rcc>
  <rcc rId="1888" sId="1" numFmtId="4">
    <nc r="BP13">
      <v>9000</v>
    </nc>
  </rcc>
  <rcc rId="1889" sId="1" numFmtId="4">
    <nc r="BP14">
      <v>25000</v>
    </nc>
  </rcc>
  <rcc rId="1890" sId="1" numFmtId="4">
    <nc r="BP15">
      <v>0</v>
    </nc>
  </rcc>
  <rcc rId="1891" sId="1" numFmtId="4">
    <nc r="BP18">
      <v>4000</v>
    </nc>
  </rcc>
  <rcc rId="1892" sId="1" numFmtId="4">
    <nc r="BP19">
      <v>21000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211.xml><?xml version="1.0" encoding="utf-8"?>
<revisions xmlns="http://schemas.openxmlformats.org/spreadsheetml/2006/main" xmlns:r="http://schemas.openxmlformats.org/officeDocument/2006/relationships">
  <rcc rId="1876" sId="1" numFmtId="4">
    <oc r="BU29">
      <v>4000</v>
    </oc>
    <nc r="BU29">
      <v>11500</v>
    </nc>
  </rcc>
  <rcc rId="1877" sId="1" numFmtId="4">
    <oc r="BU30">
      <v>17500</v>
    </oc>
    <nc r="BU30">
      <v>20000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111.xml><?xml version="1.0" encoding="utf-8"?>
<revisions xmlns="http://schemas.openxmlformats.org/spreadsheetml/2006/main" xmlns:r="http://schemas.openxmlformats.org/officeDocument/2006/relationships">
  <rcc rId="1076" sId="1" numFmtId="4">
    <oc r="AK7">
      <v>170000</v>
    </oc>
    <nc r="AK7">
      <v>165000</v>
    </nc>
  </rcc>
  <rcc rId="1077" sId="1" numFmtId="4">
    <oc r="AN7">
      <v>85000</v>
    </oc>
    <nc r="AN7">
      <v>80000</v>
    </nc>
  </rcc>
  <rfmt sheetId="1" sqref="AK7">
    <dxf>
      <fill>
        <patternFill patternType="solid">
          <bgColor rgb="FFFFFF00"/>
        </patternFill>
      </fill>
    </dxf>
  </rfmt>
  <rcc rId="1078" sId="1" numFmtId="4">
    <oc r="AK30">
      <v>65000</v>
    </oc>
    <nc r="AK30">
      <v>60000</v>
    </nc>
  </rcc>
  <rcc rId="1079" sId="1" numFmtId="4">
    <oc r="AN30">
      <v>32500</v>
    </oc>
    <nc r="AN30">
      <v>27500</v>
    </nc>
  </rcc>
  <rfmt sheetId="1" sqref="AK30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fmt sheetId="1" sqref="AR30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.xml><?xml version="1.0" encoding="utf-8"?>
<revisions xmlns="http://schemas.openxmlformats.org/spreadsheetml/2006/main" xmlns:r="http://schemas.openxmlformats.org/officeDocument/2006/relationships">
  <rcc rId="1432" sId="1" numFmtId="4">
    <nc r="BG26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11.xml><?xml version="1.0" encoding="utf-8"?>
<revisions xmlns="http://schemas.openxmlformats.org/spreadsheetml/2006/main" xmlns:r="http://schemas.openxmlformats.org/officeDocument/2006/relationships">
  <rcc rId="1085" sId="1">
    <nc r="AM26">
      <f>7894.65</f>
    </nc>
  </rcc>
  <rcc rId="1086" sId="1" numFmtId="4">
    <nc r="AM29">
      <v>5178.6400000000003</v>
    </nc>
  </rcc>
  <rcc rId="1087" sId="1" numFmtId="4">
    <nc r="AM30">
      <v>20211.900000000001</v>
    </nc>
  </rcc>
  <rcc rId="1088" sId="1" numFmtId="4">
    <nc r="AM31">
      <v>10195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2.xml><?xml version="1.0" encoding="utf-8"?>
<revisions xmlns="http://schemas.openxmlformats.org/spreadsheetml/2006/main" xmlns:r="http://schemas.openxmlformats.org/officeDocument/2006/relationships">
  <rfmt sheetId="1" sqref="AZ7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1656" sId="1" numFmtId="4">
    <nc r="BN7">
      <v>85000</v>
    </nc>
  </rcc>
  <rcc rId="1657" sId="1" numFmtId="4">
    <nc r="BN8">
      <v>52500</v>
    </nc>
  </rcc>
  <rcc rId="1658" sId="1" numFmtId="4">
    <nc r="BN9">
      <v>220000</v>
    </nc>
  </rcc>
  <rcc rId="1659" sId="1" numFmtId="4">
    <nc r="BN12">
      <v>7500</v>
    </nc>
  </rcc>
  <rcc rId="1660" sId="1" numFmtId="4">
    <nc r="BN13">
      <v>9000</v>
    </nc>
  </rcc>
  <rcc rId="1661" sId="1" numFmtId="4">
    <nc r="BN14">
      <v>25000</v>
    </nc>
  </rcc>
  <rcc rId="1662" sId="1" numFmtId="4">
    <nc r="BN15">
      <v>0</v>
    </nc>
  </rcc>
  <rcc rId="1663" sId="1" numFmtId="4">
    <oc r="BM8">
      <v>110000</v>
    </oc>
    <nc r="BM8">
      <v>105000</v>
    </nc>
  </rcc>
  <rcc rId="1664" sId="1" numFmtId="4">
    <oc r="BM31">
      <v>12000</v>
    </oc>
    <nc r="BM31">
      <v>15000</v>
    </nc>
  </rcc>
  <rfmt sheetId="1" sqref="BM8:BN8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cc rId="1630" sId="1" numFmtId="4">
    <oc r="BN7">
      <v>82500</v>
    </oc>
    <nc r="BN7"/>
  </rcc>
  <rcc rId="1631" sId="1" numFmtId="4">
    <oc r="BN8">
      <v>55000</v>
    </oc>
    <nc r="BN8"/>
  </rcc>
  <rcc rId="1632" sId="1" numFmtId="4">
    <oc r="BN9">
      <v>220000</v>
    </oc>
    <nc r="BN9"/>
  </rcc>
  <rcc rId="1633" sId="1" numFmtId="4">
    <oc r="BN12">
      <v>7500</v>
    </oc>
    <nc r="BN12"/>
  </rcc>
  <rcc rId="1634" sId="1" numFmtId="4">
    <oc r="BN13">
      <v>9000</v>
    </oc>
    <nc r="BN13"/>
  </rcc>
  <rcc rId="1635" sId="1" numFmtId="4">
    <oc r="BN14">
      <v>25000</v>
    </oc>
    <nc r="BN14"/>
  </rcc>
  <rcc rId="1636" sId="1" numFmtId="4">
    <oc r="BN15">
      <v>0</v>
    </oc>
    <nc r="BN15"/>
  </rcc>
  <rcc rId="1637" sId="1" numFmtId="4">
    <oc r="BN18">
      <v>4000</v>
    </oc>
    <nc r="BN18"/>
  </rcc>
  <rcc rId="1638" sId="1" numFmtId="4">
    <oc r="BN19">
      <v>21000</v>
    </oc>
    <nc r="BN19"/>
  </rcc>
  <rcc rId="1639" sId="1" numFmtId="4">
    <oc r="BN22">
      <v>2500</v>
    </oc>
    <nc r="BN22"/>
  </rcc>
  <rcc rId="1640" sId="1" numFmtId="4">
    <oc r="BN23">
      <v>7000</v>
    </oc>
    <nc r="BN23"/>
  </rcc>
  <rcc rId="1641" sId="1" numFmtId="4">
    <oc r="BN26">
      <v>0</v>
    </oc>
    <nc r="BN26"/>
  </rcc>
  <rcc rId="1642" sId="1">
    <oc r="BN29">
      <f>4000</f>
    </oc>
    <nc r="BN29"/>
  </rcc>
  <rcc rId="1643" sId="1" numFmtId="4">
    <oc r="BN30">
      <v>28500</v>
    </oc>
    <nc r="BN30"/>
  </rcc>
  <rcc rId="1644" sId="1">
    <oc r="BN31">
      <f>10000</f>
    </oc>
    <nc r="BN31"/>
  </rcc>
  <rcc rId="1645" sId="1" numFmtId="4">
    <oc r="BM7">
      <v>165000</v>
    </oc>
    <nc r="BM7">
      <v>170000</v>
    </nc>
  </rcc>
  <rcc rId="1646" sId="1" numFmtId="4">
    <oc r="BM31">
      <v>15000</v>
    </oc>
    <nc r="BM31">
      <v>12000</v>
    </nc>
  </rcc>
  <rcc rId="1647" sId="1" numFmtId="4">
    <oc r="BM30">
      <v>57000</v>
    </oc>
    <nc r="BM30">
      <v>55000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111.xml><?xml version="1.0" encoding="utf-8"?>
<revisions xmlns="http://schemas.openxmlformats.org/spreadsheetml/2006/main" xmlns:r="http://schemas.openxmlformats.org/officeDocument/2006/relationships">
  <rcv guid="{CFE925A5-1DC8-413C-B238-342567D07E98}" action="delete"/>
  <rcv guid="{CFE925A5-1DC8-413C-B238-342567D07E98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2114" sId="1" numFmtId="4">
    <nc r="BV31">
      <v>4080.8</v>
    </nc>
  </rcc>
  <rcc rId="2115" sId="1" numFmtId="4">
    <nc r="BV30">
      <v>-1240.6300000000001</v>
    </nc>
  </rcc>
  <rcc rId="2116" sId="1" numFmtId="4">
    <nc r="BV32">
      <v>4125</v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2068" sId="1" numFmtId="4">
    <oc r="BT7">
      <v>201000</v>
    </oc>
    <nc r="BT7">
      <v>175000</v>
    </nc>
  </rcc>
  <rcc rId="2069" sId="1" numFmtId="4">
    <oc r="BT8">
      <v>113000</v>
    </oc>
    <nc r="BT8">
      <v>120000</v>
    </nc>
  </rcc>
  <rcc rId="2070" sId="1" numFmtId="4">
    <oc r="BT9">
      <v>311000</v>
    </oc>
    <nc r="BT9">
      <v>370000</v>
    </nc>
  </rcc>
  <rcc rId="2071" sId="1" numFmtId="4">
    <oc r="BT12">
      <v>15000</v>
    </oc>
    <nc r="BT12">
      <v>30000</v>
    </nc>
  </rcc>
  <rcc rId="2072" sId="1" numFmtId="4">
    <oc r="BT14">
      <v>65000</v>
    </oc>
    <nc r="BT14">
      <v>64000</v>
    </nc>
  </rcc>
  <rcc rId="2073" sId="1" numFmtId="4">
    <nc r="BU15">
      <v>0</v>
    </nc>
  </rcc>
  <rcc rId="2074" sId="1" numFmtId="4">
    <oc r="BT18">
      <v>18000</v>
    </oc>
    <nc r="BT18">
      <v>21000</v>
    </nc>
  </rcc>
  <rcc rId="2075" sId="1" numFmtId="4">
    <oc r="BT19">
      <v>30000</v>
    </oc>
    <nc r="BT19">
      <v>27000</v>
    </nc>
  </rcc>
  <rcc rId="2076" sId="1" numFmtId="4">
    <oc r="BT22">
      <v>5000</v>
    </oc>
    <nc r="BT22">
      <v>2500</v>
    </nc>
  </rcc>
  <rcc rId="2077" sId="1" numFmtId="4">
    <oc r="BT30">
      <v>23000</v>
    </oc>
    <nc r="BT30">
      <v>10000</v>
    </nc>
  </rcc>
  <rcc rId="2078" sId="1" numFmtId="4">
    <oc r="BT31">
      <v>40000</v>
    </oc>
    <nc r="BT31">
      <v>24000</v>
    </nc>
  </rcc>
  <rcc rId="2079" sId="1" numFmtId="4">
    <oc r="BT32">
      <v>15000</v>
    </oc>
    <nc r="BT32">
      <v>14000</v>
    </nc>
  </rcc>
  <rcc rId="2080" sId="1" numFmtId="4">
    <oc r="BV35">
      <v>0</v>
    </oc>
    <nc r="BV35"/>
  </rcc>
  <rcc rId="2081" sId="1" numFmtId="4">
    <oc r="BW26">
      <v>0</v>
    </oc>
    <nc r="BW26"/>
  </rcc>
  <rcc rId="2082" sId="1" numFmtId="4">
    <oc r="BW27">
      <v>0</v>
    </oc>
    <nc r="BW27"/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82111.xml><?xml version="1.0" encoding="utf-8"?>
<revisions xmlns="http://schemas.openxmlformats.org/spreadsheetml/2006/main" xmlns:r="http://schemas.openxmlformats.org/officeDocument/2006/relationships">
  <rcc rId="1894" sId="1" numFmtId="4">
    <nc r="BP22">
      <v>2500</v>
    </nc>
  </rcc>
  <rcc rId="1895" sId="1" numFmtId="4">
    <nc r="BP23">
      <v>7000</v>
    </nc>
  </rcc>
  <rcc rId="1896" sId="1" numFmtId="4">
    <nc r="BP26">
      <v>8000</v>
    </nc>
  </rcc>
  <rcc rId="1897" sId="1" numFmtId="4">
    <nc r="BP34">
      <v>0</v>
    </nc>
  </rcc>
  <rcc rId="1898" sId="1" numFmtId="4">
    <nc r="BP31">
      <v>5000</v>
    </nc>
  </rcc>
  <rcc rId="1899" sId="1" numFmtId="4">
    <oc r="BM30">
      <v>55000</v>
    </oc>
    <nc r="BM30">
      <v>45000</v>
    </nc>
  </rcc>
  <rcc rId="1900" sId="1" numFmtId="4">
    <nc r="BP30">
      <v>17500</v>
    </nc>
  </rcc>
  <rcc rId="1901" sId="1" numFmtId="4">
    <oc r="BM29">
      <v>8000</v>
    </oc>
    <nc r="BM29">
      <v>23000</v>
    </nc>
  </rcc>
  <rcc rId="1902" sId="1" numFmtId="4">
    <nc r="BP29">
      <v>19000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8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8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c rId="1473" sId="1" numFmtId="4">
    <oc r="BG30">
      <f>30000</f>
    </oc>
    <nc r="BG30">
      <v>28500</v>
    </nc>
  </rcc>
  <rfmt sheetId="1" sqref="BG30:BG31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211.xml><?xml version="1.0" encoding="utf-8"?>
<revisions xmlns="http://schemas.openxmlformats.org/spreadsheetml/2006/main" xmlns:r="http://schemas.openxmlformats.org/officeDocument/2006/relationships">
  <rfmt sheetId="1" sqref="AO39" start="0" length="0">
    <dxf>
      <font>
        <b val="0"/>
        <sz val="11"/>
        <color theme="1"/>
        <name val="Calibri"/>
        <scheme val="minor"/>
      </font>
      <numFmt numFmtId="0" formatCode="General"/>
    </dxf>
  </rfmt>
  <rrc rId="1106" sId="1" eol="1" ref="A40:XFD40" action="insertRow">
    <undo index="0" exp="area" ref3D="1" dr="$B$1:$O$1048576" dn="Z_F38B4310_E489_43FF_953E_F1582AC83FA0_.wvu.Cols" sId="1"/>
  </rrc>
  <rcc rId="1107" sId="1">
    <nc r="AP38">
      <v>846795</v>
    </nc>
  </rcc>
  <rcc rId="1108" sId="1">
    <nc r="AO38" t="inlineStr">
      <is>
        <t>s/b:</t>
      </is>
    </nc>
  </rcc>
  <rfmt sheetId="1" sqref="AP38">
    <dxf>
      <numFmt numFmtId="35" formatCode="_(* #,##0.00_);_(* \(#,##0.00\);_(* &quot;-&quot;??_);_(@_)"/>
    </dxf>
  </rfmt>
  <rfmt sheetId="1" sqref="AP38">
    <dxf>
      <numFmt numFmtId="164" formatCode="_(* #,##0.0_);_(* \(#,##0.0\);_(* &quot;-&quot;??_);_(@_)"/>
    </dxf>
  </rfmt>
  <rfmt sheetId="1" sqref="AP38">
    <dxf>
      <numFmt numFmtId="165" formatCode="_(* #,##0_);_(* \(#,##0\);_(* &quot;-&quot;??_);_(@_)"/>
    </dxf>
  </rfmt>
  <rcc rId="1109" sId="1">
    <nc r="AP39">
      <f>AP36-AP38</f>
    </nc>
  </rcc>
  <rcv guid="{CFE925A5-1DC8-413C-B238-342567D07E98}" action="delete"/>
  <rcv guid="{CFE925A5-1DC8-413C-B238-342567D07E98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0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0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11.xml><?xml version="1.0" encoding="utf-8"?>
<revisions xmlns="http://schemas.openxmlformats.org/spreadsheetml/2006/main" xmlns:r="http://schemas.openxmlformats.org/officeDocument/2006/relationships">
  <rcc rId="1453" sId="1" numFmtId="4">
    <nc r="BG7">
      <v>82500</v>
    </nc>
  </rcc>
  <rcc rId="1454" sId="1" numFmtId="4">
    <nc r="BG8">
      <v>52500</v>
    </nc>
  </rcc>
  <rfmt sheetId="1" sqref="BG8">
    <dxf>
      <fill>
        <patternFill patternType="solid">
          <bgColor theme="9" tint="0.79998168889431442"/>
        </patternFill>
      </fill>
    </dxf>
  </rfmt>
  <rcc rId="1455" sId="1" numFmtId="4">
    <nc r="BG9">
      <v>220000</v>
    </nc>
  </rcc>
  <rcc rId="1456" sId="1" numFmtId="4">
    <nc r="BG12">
      <v>7500</v>
    </nc>
  </rcc>
  <rcc rId="1457" sId="1" numFmtId="4">
    <nc r="BG13">
      <v>9000</v>
    </nc>
  </rcc>
  <rcc rId="1458" sId="1" numFmtId="4">
    <nc r="BG14">
      <v>25000</v>
    </nc>
  </rcc>
  <rcc rId="1459" sId="1" numFmtId="4">
    <nc r="BG15">
      <v>0</v>
    </nc>
  </rcc>
  <rcc rId="1460" sId="1" numFmtId="4">
    <nc r="BG18">
      <v>4000</v>
    </nc>
  </rcc>
  <rcc rId="1461" sId="1" numFmtId="4">
    <nc r="BG22">
      <v>2500</v>
    </nc>
  </rcc>
  <rcc rId="1462" sId="1" numFmtId="4">
    <nc r="BG19">
      <v>21000</v>
    </nc>
  </rcc>
  <rcc rId="1463" sId="1" numFmtId="4">
    <nc r="BG23">
      <v>7000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21.xml><?xml version="1.0" encoding="utf-8"?>
<revisions xmlns="http://schemas.openxmlformats.org/spreadsheetml/2006/main" xmlns:r="http://schemas.openxmlformats.org/officeDocument/2006/relationships">
  <rcc rId="1470" sId="1" numFmtId="4">
    <oc r="BG8">
      <v>52500</v>
    </oc>
    <nc r="BG8">
      <v>55000</v>
    </nc>
  </rcc>
  <rfmt sheetId="1" sqref="BG8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2.xml><?xml version="1.0" encoding="utf-8"?>
<revisions xmlns="http://schemas.openxmlformats.org/spreadsheetml/2006/main" xmlns:r="http://schemas.openxmlformats.org/officeDocument/2006/relationships">
  <rcc rId="2095" sId="1" numFmtId="4">
    <nc r="BW7">
      <v>74500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03.xml><?xml version="1.0" encoding="utf-8"?>
<revisions xmlns="http://schemas.openxmlformats.org/spreadsheetml/2006/main" xmlns:r="http://schemas.openxmlformats.org/officeDocument/2006/relationships">
  <rcc rId="1918" sId="1" numFmtId="4">
    <nc r="BO7">
      <v>95026.42</v>
    </nc>
  </rcc>
  <rcc rId="1919" sId="1" numFmtId="4">
    <nc r="BO8">
      <v>76336.27</v>
    </nc>
  </rcc>
  <rcc rId="1920" sId="1" numFmtId="4">
    <nc r="BO9">
      <v>50812.54</v>
    </nc>
  </rcc>
  <rcc rId="1921" sId="1" numFmtId="4">
    <nc r="BO12">
      <v>4935.63</v>
    </nc>
  </rcc>
  <rcc rId="1922" sId="1" numFmtId="4">
    <nc r="BO13">
      <v>14795.39</v>
    </nc>
  </rcc>
  <rcc rId="1923" sId="1" numFmtId="4">
    <nc r="BO14">
      <v>24658.25</v>
    </nc>
  </rcc>
  <rcc rId="1924" sId="1" numFmtId="4">
    <nc r="BO15">
      <v>0</v>
    </nc>
  </rcc>
  <rcc rId="1925" sId="1" numFmtId="4">
    <nc r="BO18">
      <v>6934.26</v>
    </nc>
  </rcc>
  <rcc rId="1926" sId="1" numFmtId="4">
    <nc r="BO19">
      <v>20762.72</v>
    </nc>
  </rcc>
  <rcc rId="1927" sId="1" numFmtId="4">
    <nc r="BO22">
      <v>1796</v>
    </nc>
  </rcc>
  <rcc rId="1928" sId="1" numFmtId="4">
    <nc r="BO23">
      <v>8021.71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20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20311.xml><?xml version="1.0" encoding="utf-8"?>
<revisions xmlns="http://schemas.openxmlformats.org/spreadsheetml/2006/main" xmlns:r="http://schemas.openxmlformats.org/officeDocument/2006/relationships">
  <rcc rId="1479" sId="1" numFmtId="4">
    <oc r="AY7">
      <v>170000</v>
    </oc>
    <nc r="AY7">
      <v>210000</v>
    </nc>
  </rcc>
  <rcc rId="1480" sId="1" numFmtId="4">
    <oc r="AY9">
      <v>310000</v>
    </oc>
    <nc r="AY9">
      <v>320000</v>
    </nc>
  </rcc>
  <rcc rId="1481" sId="1" numFmtId="4">
    <nc r="BB34">
      <v>0</v>
    </nc>
  </rcc>
  <rcc rId="1482" sId="1" numFmtId="4">
    <nc r="BB7">
      <v>125000</v>
    </nc>
  </rcc>
  <rcc rId="1483" sId="1" numFmtId="4">
    <nc r="BB8">
      <v>55000</v>
    </nc>
  </rcc>
  <rcc rId="1484" sId="1" numFmtId="4">
    <nc r="BB9">
      <v>165000</v>
    </nc>
  </rcc>
  <rcc rId="1485" sId="1" numFmtId="4">
    <nc r="BB12">
      <v>8500</v>
    </nc>
  </rcc>
  <rcc rId="1486" sId="1" numFmtId="4">
    <nc r="BB13">
      <v>9000</v>
    </nc>
  </rcc>
  <rcc rId="1487" sId="1" numFmtId="4">
    <nc r="BB14">
      <v>31250</v>
    </nc>
  </rcc>
  <rcc rId="1488" sId="1" numFmtId="4">
    <nc r="BB15">
      <v>0</v>
    </nc>
  </rcc>
  <rcc rId="1489" sId="1" numFmtId="4">
    <nc r="BB18">
      <v>5500</v>
    </nc>
  </rcc>
  <rcc rId="1490" sId="1" numFmtId="4">
    <nc r="BB19">
      <v>21000</v>
    </nc>
  </rcc>
  <rcc rId="1491" sId="1" numFmtId="4">
    <nc r="BB22">
      <v>3250</v>
    </nc>
  </rcc>
  <rcc rId="1492" sId="1" numFmtId="4">
    <nc r="BB23">
      <v>7000</v>
    </nc>
  </rcc>
  <rcc rId="1493" sId="1" numFmtId="4">
    <nc r="BB26">
      <v>8500</v>
    </nc>
  </rcc>
  <rcc rId="1494" sId="1" numFmtId="4">
    <nc r="BB29">
      <v>5250</v>
    </nc>
  </rcc>
  <rcc rId="1495" sId="1" numFmtId="4">
    <nc r="BB30">
      <v>27500</v>
    </nc>
  </rcc>
  <rcc rId="1496" sId="1" numFmtId="4">
    <nc r="BB31">
      <v>7500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4.xml><?xml version="1.0" encoding="utf-8"?>
<revisions xmlns="http://schemas.openxmlformats.org/spreadsheetml/2006/main" xmlns:r="http://schemas.openxmlformats.org/officeDocument/2006/relationships">
  <rcc rId="2172" sId="1" numFmtId="4">
    <nc r="CC26">
      <v>8167.18</v>
    </nc>
  </rcc>
  <rcc rId="2173" sId="1">
    <oc r="CE26">
      <f>CB26+CD26</f>
    </oc>
    <nc r="CE26">
      <f>CB26+CD26</f>
    </nc>
  </rcc>
  <rcc rId="2174" sId="1">
    <oc r="CF26">
      <f>CB26+CC26</f>
    </oc>
    <nc r="CF26">
      <f>CB26+CC26</f>
    </nc>
  </rcc>
  <rcc rId="2175" sId="1">
    <oc r="CG26">
      <f>CE26-CF26</f>
    </oc>
    <nc r="CG26">
      <f>CA26-CF26</f>
    </nc>
  </rcc>
  <rcc rId="2176" sId="1">
    <oc r="CE27">
      <f>CB27+CD27</f>
    </oc>
    <nc r="CE27">
      <f>CB27+CD27</f>
    </nc>
  </rcc>
  <rcc rId="2177" sId="1">
    <oc r="CF27">
      <f>CB27+CC27</f>
    </oc>
    <nc r="CF27">
      <f>CB27+CC27</f>
    </nc>
  </rcc>
  <rcc rId="2178" sId="1">
    <oc r="CG27">
      <f>CE27-CF27</f>
    </oc>
    <nc r="CG27">
      <f>CA27-CF27</f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510" sId="1" numFmtId="4">
    <nc r="BA7">
      <v>111924.93</v>
    </nc>
  </rcc>
  <rcc rId="1511" sId="1" numFmtId="4">
    <nc r="BA8">
      <v>59933.120000000003</v>
    </nc>
  </rcc>
  <rcc rId="1512" sId="1" numFmtId="4">
    <nc r="BA9">
      <v>156702.14000000001</v>
    </nc>
  </rcc>
  <rcc rId="1513" sId="1" numFmtId="4">
    <nc r="BA12">
      <v>7861.41</v>
    </nc>
  </rcc>
  <rcc rId="1514" sId="1" numFmtId="4">
    <nc r="BA13">
      <v>10449.73</v>
    </nc>
  </rcc>
  <rcc rId="1515" sId="1" numFmtId="4">
    <nc r="BA14">
      <v>37482</v>
    </nc>
  </rcc>
  <rcc rId="1516" sId="1" numFmtId="4">
    <nc r="BA15">
      <v>0</v>
    </nc>
  </rcc>
  <rcc rId="1517" sId="1" numFmtId="4">
    <nc r="BA18">
      <v>7697.57</v>
    </nc>
  </rcc>
  <rcc rId="1518" sId="1" numFmtId="4">
    <nc r="BA19">
      <v>17935.240000000002</v>
    </nc>
  </rcc>
  <rcc rId="1519" sId="1" numFmtId="4">
    <nc r="BA22">
      <v>3020</v>
    </nc>
  </rcc>
  <rcc rId="1520" sId="1" numFmtId="4">
    <nc r="BA23">
      <v>5690.31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2.xml><?xml version="1.0" encoding="utf-8"?>
<revisions xmlns="http://schemas.openxmlformats.org/spreadsheetml/2006/main" xmlns:r="http://schemas.openxmlformats.org/officeDocument/2006/relationships">
  <rcc rId="1448" sId="1">
    <nc r="BG29">
      <f>4000</f>
    </nc>
  </rcc>
  <rcc rId="1449" sId="1">
    <nc r="BG30">
      <f>30000</f>
    </nc>
  </rcc>
  <rcc rId="1450" sId="1">
    <nc r="BG31">
      <f>10000</f>
    </nc>
  </rcc>
  <rfmt sheetId="1" sqref="BG30:BG31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.xml><?xml version="1.0" encoding="utf-8"?>
<revisions xmlns="http://schemas.openxmlformats.org/spreadsheetml/2006/main" xmlns:r="http://schemas.openxmlformats.org/officeDocument/2006/relationships">
  <rcc rId="1434" sId="1" numFmtId="4">
    <oc r="BF7">
      <v>170000</v>
    </oc>
    <nc r="BF7">
      <v>165000</v>
    </nc>
  </rcc>
  <rcc rId="1435" sId="1" numFmtId="4">
    <oc r="BF9">
      <v>310000</v>
    </oc>
    <nc r="BF9">
      <v>270000</v>
    </nc>
  </rcc>
  <rcc rId="1436" sId="1" numFmtId="4">
    <oc r="BF12">
      <v>17000</v>
    </oc>
    <nc r="BF12">
      <v>15000</v>
    </nc>
  </rcc>
  <rcc rId="1437" sId="1" numFmtId="4">
    <oc r="BF14">
      <v>62500</v>
    </oc>
    <nc r="BF14">
      <v>50000</v>
    </nc>
  </rcc>
  <rcc rId="1438" sId="1" numFmtId="4">
    <oc r="BF18">
      <v>11000</v>
    </oc>
    <nc r="BF18">
      <v>8000</v>
    </nc>
  </rcc>
  <rcc rId="1439" sId="1" numFmtId="4">
    <oc r="BF22">
      <v>6500</v>
    </oc>
    <nc r="BF22">
      <v>5000</v>
    </nc>
  </rcc>
  <rcc rId="1440" sId="1" numFmtId="4">
    <oc r="BF26">
      <v>8500</v>
    </oc>
    <nc r="BF26">
      <v>8000</v>
    </nc>
  </rcc>
  <rcc rId="1441" sId="1" numFmtId="4">
    <oc r="BF29">
      <v>10500</v>
    </oc>
    <nc r="BF29">
      <v>8000</v>
    </nc>
  </rcc>
  <rcc rId="1442" sId="1" numFmtId="4">
    <oc r="BF30">
      <v>55000</v>
    </oc>
    <nc r="BF30">
      <v>57000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1.xml><?xml version="1.0" encoding="utf-8"?>
<revisions xmlns="http://schemas.openxmlformats.org/spreadsheetml/2006/main" xmlns:r="http://schemas.openxmlformats.org/officeDocument/2006/relationships">
  <rcc rId="1412" sId="1" numFmtId="4">
    <oc r="BG7">
      <v>85000</v>
    </oc>
    <nc r="BG7"/>
  </rcc>
  <rcc rId="1413" sId="1" numFmtId="4">
    <oc r="BG8">
      <v>55000</v>
    </oc>
    <nc r="BG8"/>
  </rcc>
  <rcc rId="1414" sId="1" numFmtId="4">
    <oc r="BG9">
      <v>155000</v>
    </oc>
    <nc r="BG9"/>
  </rcc>
  <rcc rId="1415" sId="1" numFmtId="4">
    <oc r="BG12">
      <v>8500</v>
    </oc>
    <nc r="BG12"/>
  </rcc>
  <rcc rId="1416" sId="1" numFmtId="4">
    <oc r="BG13">
      <v>9000</v>
    </oc>
    <nc r="BG13"/>
  </rcc>
  <rcc rId="1417" sId="1" numFmtId="4">
    <oc r="BG14">
      <v>31250</v>
    </oc>
    <nc r="BG14"/>
  </rcc>
  <rcc rId="1418" sId="1" numFmtId="4">
    <oc r="BG15">
      <v>0</v>
    </oc>
    <nc r="BG15"/>
  </rcc>
  <rcc rId="1419" sId="1" numFmtId="4">
    <oc r="BG18">
      <v>5500</v>
    </oc>
    <nc r="BG18"/>
  </rcc>
  <rcc rId="1420" sId="1" numFmtId="4">
    <oc r="BG19">
      <v>21000</v>
    </oc>
    <nc r="BG19"/>
  </rcc>
  <rcc rId="1421" sId="1" numFmtId="4">
    <oc r="BG22">
      <v>3250</v>
    </oc>
    <nc r="BG22"/>
  </rcc>
  <rcc rId="1422" sId="1" numFmtId="4">
    <oc r="BG23">
      <v>7000</v>
    </oc>
    <nc r="BG23"/>
  </rcc>
  <rcc rId="1423" sId="1" numFmtId="4">
    <oc r="BG26">
      <v>0</v>
    </oc>
    <nc r="BG26"/>
  </rcc>
  <rcc rId="1424" sId="1" numFmtId="4">
    <oc r="BG29">
      <v>5250</v>
    </oc>
    <nc r="BG29"/>
  </rcc>
  <rcc rId="1425" sId="1" numFmtId="4">
    <oc r="BG30">
      <v>27500</v>
    </oc>
    <nc r="BG30"/>
  </rcc>
  <rcc rId="1426" sId="1" numFmtId="4">
    <oc r="BG31">
      <v>7500</v>
    </oc>
    <nc r="BG31"/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11.xml><?xml version="1.0" encoding="utf-8"?>
<revisions xmlns="http://schemas.openxmlformats.org/spreadsheetml/2006/main" xmlns:r="http://schemas.openxmlformats.org/officeDocument/2006/relationships">
  <rcc rId="660" sId="1" numFmtId="4">
    <nc r="Y15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.xml><?xml version="1.0" encoding="utf-8"?>
<revisions xmlns="http://schemas.openxmlformats.org/spreadsheetml/2006/main" xmlns:r="http://schemas.openxmlformats.org/officeDocument/2006/relationships">
  <rcc rId="1666" sId="1" numFmtId="4">
    <nc r="BN18">
      <v>4000</v>
    </nc>
  </rcc>
  <rcc rId="1667" sId="1" numFmtId="4">
    <nc r="BN19">
      <v>21000</v>
    </nc>
  </rcc>
  <rcc rId="1668" sId="1" numFmtId="4">
    <nc r="BN22">
      <v>2500</v>
    </nc>
  </rcc>
  <rcc rId="1669" sId="1" numFmtId="4">
    <nc r="BN23">
      <v>7000</v>
    </nc>
  </rcc>
  <rcc rId="1670" sId="1" numFmtId="4">
    <nc r="BN26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2.xml><?xml version="1.0" encoding="utf-8"?>
<revisions xmlns="http://schemas.openxmlformats.org/spreadsheetml/2006/main" xmlns:r="http://schemas.openxmlformats.org/officeDocument/2006/relationships">
  <rrc rId="1525" sId="1" ref="BM1:BS1048576" action="insertCol"/>
  <rfmt sheetId="1" sqref="BM1" start="0" length="0">
    <dxf>
      <alignment horizontal="general" vertical="bottom" readingOrder="0"/>
    </dxf>
  </rfmt>
  <rfmt sheetId="1" sqref="BM2" start="0" length="0">
    <dxf>
      <alignment horizontal="general" vertical="bottom" readingOrder="0"/>
    </dxf>
  </rfmt>
  <rfmt sheetId="1" sqref="BM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N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O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P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Q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R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S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M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6" sId="1" odxf="1" dxf="1">
    <nc r="BN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7" sId="1" odxf="1" dxf="1">
    <nc r="BO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" sId="1" odxf="1" dxf="1">
    <nc r="BP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" sId="1" odxf="1" dxf="1" quotePrefix="1">
    <nc r="BQ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1" odxf="1" dxf="1" quotePrefix="1">
    <nc r="BR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1" odxf="1" dxf="1" quotePrefix="1">
    <nc r="BS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" sId="1" odxf="1" dxf="1">
    <nc r="BM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3" sId="1" odxf="1" dxf="1">
    <nc r="BN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4" sId="1" odxf="1" dxf="1">
    <nc r="BO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1" odxf="1" dxf="1">
    <nc r="BP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1" odxf="1" dxf="1">
    <nc r="BQ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7" sId="1" odxf="1" dxf="1">
    <nc r="BR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8" sId="1" odxf="1" dxf="1">
    <nc r="BS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M6" start="0" length="0">
    <dxf>
      <border outline="0">
        <left style="thin">
          <color indexed="64"/>
        </left>
      </border>
    </dxf>
  </rfmt>
  <rfmt sheetId="1" sqref="BS6" start="0" length="0">
    <dxf>
      <border outline="0">
        <right style="thin">
          <color indexed="64"/>
        </right>
      </border>
    </dxf>
  </rfmt>
  <rcc rId="1539" sId="1" odxf="1" dxf="1" numFmtId="4">
    <nc r="BM7">
      <v>165000</v>
    </nc>
    <odxf>
      <border outline="0">
        <left/>
      </border>
    </odxf>
    <ndxf>
      <border outline="0">
        <left style="thin">
          <color indexed="64"/>
        </left>
      </border>
    </ndxf>
  </rcc>
  <rcc rId="1540" sId="1" numFmtId="4">
    <nc r="BN7">
      <v>82500</v>
    </nc>
  </rcc>
  <rfmt sheetId="1" sqref="BP7" start="0" length="0">
    <dxf/>
  </rfmt>
  <rcc rId="1541" sId="1" odxf="1" dxf="1">
    <nc r="BQ7">
      <f>BN7+BP7</f>
    </nc>
    <odxf/>
    <ndxf/>
  </rcc>
  <rcc rId="1542" sId="1">
    <nc r="BR7">
      <f>BN7+BO7</f>
    </nc>
  </rcc>
  <rcc rId="1543" sId="1" odxf="1" dxf="1">
    <nc r="BS7">
      <f>BQ7-BR7</f>
    </nc>
    <odxf>
      <border outline="0">
        <right/>
      </border>
    </odxf>
    <ndxf>
      <border outline="0">
        <right style="thin">
          <color indexed="64"/>
        </right>
      </border>
    </ndxf>
  </rcc>
  <rcc rId="1544" sId="1" odxf="1" dxf="1" numFmtId="4">
    <nc r="BM8">
      <v>110000</v>
    </nc>
    <odxf>
      <border outline="0">
        <left/>
      </border>
    </odxf>
    <ndxf>
      <border outline="0">
        <left style="thin">
          <color indexed="64"/>
        </left>
      </border>
    </ndxf>
  </rcc>
  <rcc rId="1545" sId="1" odxf="1" dxf="1" numFmtId="4">
    <nc r="BN8">
      <v>55000</v>
    </nc>
    <odxf/>
    <ndxf/>
  </rcc>
  <rfmt sheetId="1" sqref="BP8" start="0" length="0">
    <dxf/>
  </rfmt>
  <rcc rId="1546" sId="1" odxf="1" dxf="1">
    <nc r="BQ8">
      <f>BN8+BP8</f>
    </nc>
    <odxf/>
    <ndxf/>
  </rcc>
  <rcc rId="1547" sId="1">
    <nc r="BR8">
      <f>BN8+BO8</f>
    </nc>
  </rcc>
  <rcc rId="1548" sId="1" odxf="1" dxf="1">
    <nc r="BS8">
      <f>BQ8-BR8</f>
    </nc>
    <odxf>
      <border outline="0">
        <right/>
      </border>
    </odxf>
    <ndxf>
      <border outline="0">
        <right style="thin">
          <color indexed="64"/>
        </right>
      </border>
    </ndxf>
  </rcc>
  <rcc rId="1549" sId="1" odxf="1" dxf="1" numFmtId="4">
    <nc r="BM9">
      <v>270000</v>
    </nc>
    <odxf>
      <border outline="0">
        <left/>
      </border>
    </odxf>
    <ndxf>
      <border outline="0">
        <left style="thin">
          <color indexed="64"/>
        </left>
      </border>
    </ndxf>
  </rcc>
  <rcc rId="1550" sId="1" numFmtId="4">
    <nc r="BN9">
      <v>220000</v>
    </nc>
  </rcc>
  <rfmt sheetId="1" sqref="BP9" start="0" length="0">
    <dxf/>
  </rfmt>
  <rcc rId="1551" sId="1" odxf="1" dxf="1">
    <nc r="BQ9">
      <f>BN9+BP9</f>
    </nc>
    <odxf/>
    <ndxf/>
  </rcc>
  <rcc rId="1552" sId="1">
    <nc r="BR9">
      <f>BN9+BO9</f>
    </nc>
  </rcc>
  <rcc rId="1553" sId="1" odxf="1" dxf="1">
    <nc r="BS9">
      <f>BQ9-BR9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10" start="0" length="0">
    <dxf>
      <border outline="0">
        <left style="thin">
          <color indexed="64"/>
        </left>
      </border>
    </dxf>
  </rfmt>
  <rfmt sheetId="1" sqref="BP10" start="0" length="0">
    <dxf/>
  </rfmt>
  <rfmt sheetId="1" sqref="BQ10" start="0" length="0">
    <dxf/>
  </rfmt>
  <rfmt sheetId="1" sqref="BS10" start="0" length="0">
    <dxf>
      <border outline="0">
        <right style="thin">
          <color indexed="64"/>
        </right>
      </border>
    </dxf>
  </rfmt>
  <rfmt sheetId="1" sqref="BM11" start="0" length="0">
    <dxf>
      <border outline="0">
        <left style="thin">
          <color indexed="64"/>
        </left>
      </border>
    </dxf>
  </rfmt>
  <rfmt sheetId="1" sqref="BP11" start="0" length="0">
    <dxf/>
  </rfmt>
  <rfmt sheetId="1" sqref="BQ11" start="0" length="0">
    <dxf/>
  </rfmt>
  <rfmt sheetId="1" sqref="BS11" start="0" length="0">
    <dxf>
      <border outline="0">
        <right style="thin">
          <color indexed="64"/>
        </right>
      </border>
    </dxf>
  </rfmt>
  <rcc rId="1554" sId="1" odxf="1" dxf="1" numFmtId="4">
    <nc r="BM12">
      <v>15000</v>
    </nc>
    <odxf>
      <border outline="0">
        <left/>
      </border>
    </odxf>
    <ndxf>
      <border outline="0">
        <left style="thin">
          <color indexed="64"/>
        </left>
      </border>
    </ndxf>
  </rcc>
  <rcc rId="1555" sId="1" numFmtId="4">
    <nc r="BN12">
      <v>7500</v>
    </nc>
  </rcc>
  <rfmt sheetId="1" sqref="BP12" start="0" length="0">
    <dxf/>
  </rfmt>
  <rcc rId="1556" sId="1" odxf="1" dxf="1">
    <nc r="BQ12">
      <f>BN12+BP12</f>
    </nc>
    <odxf/>
    <ndxf/>
  </rcc>
  <rcc rId="1557" sId="1">
    <nc r="BR12">
      <f>BN12+BO12</f>
    </nc>
  </rcc>
  <rcc rId="1558" sId="1" odxf="1" dxf="1">
    <nc r="BS12">
      <f>BQ12-BR12</f>
    </nc>
    <odxf>
      <border outline="0">
        <right/>
      </border>
    </odxf>
    <ndxf>
      <border outline="0">
        <right style="thin">
          <color indexed="64"/>
        </right>
      </border>
    </ndxf>
  </rcc>
  <rcc rId="1559" sId="1" odxf="1" dxf="1" numFmtId="4">
    <nc r="BM13">
      <v>18000</v>
    </nc>
    <odxf>
      <border outline="0">
        <left/>
      </border>
    </odxf>
    <ndxf>
      <border outline="0">
        <left style="thin">
          <color indexed="64"/>
        </left>
      </border>
    </ndxf>
  </rcc>
  <rcc rId="1560" sId="1" numFmtId="4">
    <nc r="BN13">
      <v>9000</v>
    </nc>
  </rcc>
  <rfmt sheetId="1" sqref="BP13" start="0" length="0">
    <dxf/>
  </rfmt>
  <rcc rId="1561" sId="1" odxf="1" dxf="1">
    <nc r="BQ13">
      <f>BN13+BP13</f>
    </nc>
    <odxf/>
    <ndxf/>
  </rcc>
  <rcc rId="1562" sId="1">
    <nc r="BR13">
      <f>BN13+BO13</f>
    </nc>
  </rcc>
  <rcc rId="1563" sId="1" odxf="1" dxf="1">
    <nc r="BS13">
      <f>BQ13-BR13</f>
    </nc>
    <odxf>
      <border outline="0">
        <right/>
      </border>
    </odxf>
    <ndxf>
      <border outline="0">
        <right style="thin">
          <color indexed="64"/>
        </right>
      </border>
    </ndxf>
  </rcc>
  <rcc rId="1564" sId="1" odxf="1" dxf="1" numFmtId="4">
    <nc r="BM14">
      <v>50000</v>
    </nc>
    <odxf>
      <border outline="0">
        <left/>
      </border>
    </odxf>
    <ndxf>
      <border outline="0">
        <left style="thin">
          <color indexed="64"/>
        </left>
      </border>
    </ndxf>
  </rcc>
  <rcc rId="1565" sId="1" numFmtId="4">
    <nc r="BN14">
      <v>25000</v>
    </nc>
  </rcc>
  <rfmt sheetId="1" sqref="BP14" start="0" length="0">
    <dxf/>
  </rfmt>
  <rcc rId="1566" sId="1" odxf="1" dxf="1">
    <nc r="BQ14">
      <f>BN14+BP14</f>
    </nc>
    <odxf/>
    <ndxf/>
  </rcc>
  <rcc rId="1567" sId="1">
    <nc r="BR14">
      <f>BN14+BO14</f>
    </nc>
  </rcc>
  <rcc rId="1568" sId="1" odxf="1" dxf="1">
    <nc r="BS14">
      <f>BQ14-BR14</f>
    </nc>
    <odxf>
      <border outline="0">
        <right/>
      </border>
    </odxf>
    <ndxf>
      <border outline="0">
        <right style="thin">
          <color indexed="64"/>
        </right>
      </border>
    </ndxf>
  </rcc>
  <rcc rId="1569" sId="1" numFmtId="4">
    <nc r="BM15">
      <v>0</v>
    </nc>
  </rcc>
  <rcc rId="1570" sId="1" numFmtId="4">
    <nc r="BN15">
      <v>0</v>
    </nc>
  </rcc>
  <rfmt sheetId="1" sqref="BP15" start="0" length="0">
    <dxf/>
  </rfmt>
  <rcc rId="1571" sId="1" odxf="1" dxf="1">
    <nc r="BQ15">
      <f>BN15+BP15</f>
    </nc>
    <odxf/>
    <ndxf/>
  </rcc>
  <rcc rId="1572" sId="1">
    <nc r="BR15">
      <f>BN15+BO15</f>
    </nc>
  </rcc>
  <rcc rId="1573" sId="1" odxf="1" dxf="1">
    <nc r="BS15">
      <f>BQ15-BR15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16" start="0" length="0">
    <dxf>
      <border outline="0">
        <left style="thin">
          <color indexed="64"/>
        </left>
      </border>
    </dxf>
  </rfmt>
  <rfmt sheetId="1" sqref="BP16" start="0" length="0">
    <dxf/>
  </rfmt>
  <rfmt sheetId="1" sqref="BQ16" start="0" length="0">
    <dxf/>
  </rfmt>
  <rfmt sheetId="1" sqref="BS16" start="0" length="0">
    <dxf>
      <border outline="0">
        <right style="thin">
          <color indexed="64"/>
        </right>
      </border>
    </dxf>
  </rfmt>
  <rfmt sheetId="1" sqref="BM17" start="0" length="0">
    <dxf>
      <border outline="0">
        <left style="thin">
          <color indexed="64"/>
        </left>
      </border>
    </dxf>
  </rfmt>
  <rfmt sheetId="1" sqref="BP17" start="0" length="0">
    <dxf/>
  </rfmt>
  <rfmt sheetId="1" sqref="BQ17" start="0" length="0">
    <dxf/>
  </rfmt>
  <rfmt sheetId="1" sqref="BS17" start="0" length="0">
    <dxf>
      <border outline="0">
        <right style="thin">
          <color indexed="64"/>
        </right>
      </border>
    </dxf>
  </rfmt>
  <rcc rId="1574" sId="1" odxf="1" dxf="1" numFmtId="4">
    <nc r="BM18">
      <v>8000</v>
    </nc>
    <odxf>
      <border outline="0">
        <left/>
      </border>
    </odxf>
    <ndxf>
      <border outline="0">
        <left style="thin">
          <color indexed="64"/>
        </left>
      </border>
    </ndxf>
  </rcc>
  <rcc rId="1575" sId="1" numFmtId="4">
    <nc r="BN18">
      <v>4000</v>
    </nc>
  </rcc>
  <rfmt sheetId="1" sqref="BP18" start="0" length="0">
    <dxf/>
  </rfmt>
  <rcc rId="1576" sId="1" odxf="1" dxf="1">
    <nc r="BQ18">
      <f>BN18+BP18</f>
    </nc>
    <odxf/>
    <ndxf/>
  </rcc>
  <rcc rId="1577" sId="1">
    <nc r="BR18">
      <f>BN18+BO18</f>
    </nc>
  </rcc>
  <rcc rId="1578" sId="1" odxf="1" dxf="1">
    <nc r="BS18">
      <f>BQ18-BR18</f>
    </nc>
    <odxf>
      <border outline="0">
        <right/>
      </border>
    </odxf>
    <ndxf>
      <border outline="0">
        <right style="thin">
          <color indexed="64"/>
        </right>
      </border>
    </ndxf>
  </rcc>
  <rcc rId="1579" sId="1" odxf="1" dxf="1" numFmtId="4">
    <nc r="BM19">
      <v>42000</v>
    </nc>
    <odxf>
      <border outline="0">
        <left/>
      </border>
    </odxf>
    <ndxf>
      <border outline="0">
        <left style="thin">
          <color indexed="64"/>
        </left>
      </border>
    </ndxf>
  </rcc>
  <rcc rId="1580" sId="1" numFmtId="4">
    <nc r="BN19">
      <v>21000</v>
    </nc>
  </rcc>
  <rfmt sheetId="1" sqref="BP19" start="0" length="0">
    <dxf/>
  </rfmt>
  <rcc rId="1581" sId="1" odxf="1" dxf="1">
    <nc r="BQ19">
      <f>BN19+BP19</f>
    </nc>
    <odxf/>
    <ndxf/>
  </rcc>
  <rcc rId="1582" sId="1">
    <nc r="BR19">
      <f>BN19+BO19</f>
    </nc>
  </rcc>
  <rcc rId="1583" sId="1" odxf="1" dxf="1">
    <nc r="BS19">
      <f>BQ19-BR19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0" start="0" length="0">
    <dxf>
      <border outline="0">
        <left style="thin">
          <color indexed="64"/>
        </left>
      </border>
    </dxf>
  </rfmt>
  <rfmt sheetId="1" sqref="BP20" start="0" length="0">
    <dxf/>
  </rfmt>
  <rfmt sheetId="1" sqref="BQ20" start="0" length="0">
    <dxf/>
  </rfmt>
  <rfmt sheetId="1" sqref="BS20" start="0" length="0">
    <dxf>
      <border outline="0">
        <right style="thin">
          <color indexed="64"/>
        </right>
      </border>
    </dxf>
  </rfmt>
  <rfmt sheetId="1" sqref="BM21" start="0" length="0">
    <dxf>
      <border outline="0">
        <left style="thin">
          <color indexed="64"/>
        </left>
      </border>
    </dxf>
  </rfmt>
  <rfmt sheetId="1" sqref="BP21" start="0" length="0">
    <dxf/>
  </rfmt>
  <rfmt sheetId="1" sqref="BQ21" start="0" length="0">
    <dxf/>
  </rfmt>
  <rfmt sheetId="1" sqref="BS21" start="0" length="0">
    <dxf>
      <border outline="0">
        <right style="thin">
          <color indexed="64"/>
        </right>
      </border>
    </dxf>
  </rfmt>
  <rcc rId="1584" sId="1" odxf="1" dxf="1" numFmtId="4">
    <nc r="BM22">
      <v>5000</v>
    </nc>
    <odxf>
      <border outline="0">
        <left/>
      </border>
    </odxf>
    <ndxf>
      <border outline="0">
        <left style="thin">
          <color indexed="64"/>
        </left>
      </border>
    </ndxf>
  </rcc>
  <rcc rId="1585" sId="1" numFmtId="4">
    <nc r="BN22">
      <v>2500</v>
    </nc>
  </rcc>
  <rfmt sheetId="1" sqref="BP22" start="0" length="0">
    <dxf/>
  </rfmt>
  <rcc rId="1586" sId="1" odxf="1" dxf="1">
    <nc r="BQ22">
      <f>BN22+BP22</f>
    </nc>
    <odxf/>
    <ndxf/>
  </rcc>
  <rcc rId="1587" sId="1">
    <nc r="BR22">
      <f>BN22+BO22</f>
    </nc>
  </rcc>
  <rcc rId="1588" sId="1" odxf="1" dxf="1">
    <nc r="BS22">
      <f>BQ22-BR22</f>
    </nc>
    <odxf>
      <border outline="0">
        <right/>
      </border>
    </odxf>
    <ndxf>
      <border outline="0">
        <right style="thin">
          <color indexed="64"/>
        </right>
      </border>
    </ndxf>
  </rcc>
  <rcc rId="1589" sId="1" odxf="1" dxf="1" numFmtId="4">
    <nc r="BM23">
      <v>14000</v>
    </nc>
    <odxf>
      <border outline="0">
        <left/>
      </border>
    </odxf>
    <ndxf>
      <border outline="0">
        <left style="thin">
          <color indexed="64"/>
        </left>
      </border>
    </ndxf>
  </rcc>
  <rcc rId="1590" sId="1" numFmtId="4">
    <nc r="BN23">
      <v>7000</v>
    </nc>
  </rcc>
  <rfmt sheetId="1" sqref="BP23" start="0" length="0">
    <dxf/>
  </rfmt>
  <rcc rId="1591" sId="1" odxf="1" dxf="1">
    <nc r="BQ23">
      <f>BN23+BP23</f>
    </nc>
    <odxf/>
    <ndxf/>
  </rcc>
  <rcc rId="1592" sId="1">
    <nc r="BR23">
      <f>BN23+BO23</f>
    </nc>
  </rcc>
  <rcc rId="1593" sId="1" odxf="1" dxf="1">
    <nc r="BS23">
      <f>BQ23-BR23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4" start="0" length="0">
    <dxf>
      <border outline="0">
        <left style="thin">
          <color indexed="64"/>
        </left>
      </border>
    </dxf>
  </rfmt>
  <rfmt sheetId="1" sqref="BP24" start="0" length="0">
    <dxf/>
  </rfmt>
  <rfmt sheetId="1" sqref="BQ24" start="0" length="0">
    <dxf/>
  </rfmt>
  <rfmt sheetId="1" sqref="BS24" start="0" length="0">
    <dxf>
      <border outline="0">
        <right style="thin">
          <color indexed="64"/>
        </right>
      </border>
    </dxf>
  </rfmt>
  <rfmt sheetId="1" sqref="BM25" start="0" length="0">
    <dxf>
      <border outline="0">
        <left style="thin">
          <color indexed="64"/>
        </left>
      </border>
    </dxf>
  </rfmt>
  <rfmt sheetId="1" sqref="BP25" start="0" length="0">
    <dxf/>
  </rfmt>
  <rfmt sheetId="1" sqref="BQ25" start="0" length="0">
    <dxf/>
  </rfmt>
  <rfmt sheetId="1" sqref="BS25" start="0" length="0">
    <dxf>
      <border outline="0">
        <right style="thin">
          <color indexed="64"/>
        </right>
      </border>
    </dxf>
  </rfmt>
  <rcc rId="1594" sId="1" odxf="1" dxf="1" numFmtId="4">
    <nc r="BM26">
      <v>8000</v>
    </nc>
    <odxf>
      <border outline="0">
        <left/>
      </border>
    </odxf>
    <ndxf>
      <border outline="0">
        <left style="thin">
          <color indexed="64"/>
        </left>
      </border>
    </ndxf>
  </rcc>
  <rcc rId="1595" sId="1" numFmtId="4">
    <nc r="BN26">
      <v>0</v>
    </nc>
  </rcc>
  <rfmt sheetId="1" sqref="BP26" start="0" length="0">
    <dxf/>
  </rfmt>
  <rcc rId="1596" sId="1" odxf="1" dxf="1">
    <nc r="BQ26">
      <f>BN26+BP26</f>
    </nc>
    <odxf/>
    <ndxf/>
  </rcc>
  <rcc rId="1597" sId="1">
    <nc r="BR26">
      <f>BN26+BO26</f>
    </nc>
  </rcc>
  <rcc rId="1598" sId="1" odxf="1" dxf="1">
    <nc r="BS26">
      <f>BQ26-BR26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7" start="0" length="0">
    <dxf>
      <border outline="0">
        <left style="thin">
          <color indexed="64"/>
        </left>
      </border>
    </dxf>
  </rfmt>
  <rfmt sheetId="1" sqref="BP27" start="0" length="0">
    <dxf/>
  </rfmt>
  <rfmt sheetId="1" sqref="BQ27" start="0" length="0">
    <dxf/>
  </rfmt>
  <rfmt sheetId="1" sqref="BS27" start="0" length="0">
    <dxf>
      <border outline="0">
        <right style="thin">
          <color indexed="64"/>
        </right>
      </border>
    </dxf>
  </rfmt>
  <rfmt sheetId="1" sqref="BM28" start="0" length="0">
    <dxf>
      <border outline="0">
        <left style="thin">
          <color indexed="64"/>
        </left>
      </border>
    </dxf>
  </rfmt>
  <rfmt sheetId="1" sqref="BP28" start="0" length="0">
    <dxf/>
  </rfmt>
  <rfmt sheetId="1" sqref="BQ28" start="0" length="0">
    <dxf/>
  </rfmt>
  <rfmt sheetId="1" sqref="BS28" start="0" length="0">
    <dxf>
      <border outline="0">
        <right style="thin">
          <color indexed="64"/>
        </right>
      </border>
    </dxf>
  </rfmt>
  <rcc rId="1599" sId="1" odxf="1" dxf="1" numFmtId="4">
    <nc r="BM29">
      <v>8000</v>
    </nc>
    <odxf>
      <border outline="0">
        <left/>
      </border>
    </odxf>
    <ndxf>
      <border outline="0">
        <left style="thin">
          <color indexed="64"/>
        </left>
      </border>
    </ndxf>
  </rcc>
  <rcc rId="1600" sId="1">
    <nc r="BN29">
      <f>4000</f>
    </nc>
  </rcc>
  <rfmt sheetId="1" sqref="BP29" start="0" length="0">
    <dxf/>
  </rfmt>
  <rcc rId="1601" sId="1" odxf="1" dxf="1">
    <nc r="BQ29">
      <f>BN29+BP29</f>
    </nc>
    <odxf/>
    <ndxf/>
  </rcc>
  <rcc rId="1602" sId="1">
    <nc r="BR29">
      <f>BN29+BO29</f>
    </nc>
  </rcc>
  <rcc rId="1603" sId="1" odxf="1" dxf="1">
    <nc r="BS29">
      <f>BQ29-BR29</f>
    </nc>
    <odxf>
      <border outline="0">
        <right/>
      </border>
    </odxf>
    <ndxf>
      <border outline="0">
        <right style="thin">
          <color indexed="64"/>
        </right>
      </border>
    </ndxf>
  </rcc>
  <rcc rId="1604" sId="1" odxf="1" dxf="1" numFmtId="4">
    <nc r="BM30">
      <v>57000</v>
    </nc>
    <odxf>
      <border outline="0">
        <left/>
      </border>
    </odxf>
    <ndxf>
      <border outline="0">
        <left style="thin">
          <color indexed="64"/>
        </left>
      </border>
    </ndxf>
  </rcc>
  <rcc rId="1605" sId="1" odxf="1" dxf="1" numFmtId="4">
    <nc r="BN30">
      <v>28500</v>
    </nc>
    <odxf/>
    <ndxf/>
  </rcc>
  <rfmt sheetId="1" sqref="BP30" start="0" length="0">
    <dxf/>
  </rfmt>
  <rcc rId="1606" sId="1" odxf="1" dxf="1">
    <nc r="BQ30">
      <f>BN30+BP30</f>
    </nc>
    <odxf/>
    <ndxf/>
  </rcc>
  <rcc rId="1607" sId="1">
    <nc r="BR30">
      <f>BN30+BO30</f>
    </nc>
  </rcc>
  <rcc rId="1608" sId="1" odxf="1" dxf="1">
    <nc r="BS30">
      <f>BQ30-BR30</f>
    </nc>
    <odxf>
      <border outline="0">
        <right/>
      </border>
    </odxf>
    <ndxf>
      <border outline="0">
        <right style="thin">
          <color indexed="64"/>
        </right>
      </border>
    </ndxf>
  </rcc>
  <rcc rId="1609" sId="1" odxf="1" dxf="1" numFmtId="4">
    <nc r="BM31">
      <v>15000</v>
    </nc>
    <odxf>
      <border outline="0">
        <left/>
      </border>
    </odxf>
    <ndxf>
      <border outline="0">
        <left style="thin">
          <color indexed="64"/>
        </left>
      </border>
    </ndxf>
  </rcc>
  <rcc rId="1610" sId="1" odxf="1" dxf="1">
    <nc r="BN31">
      <f>10000</f>
    </nc>
    <odxf/>
    <ndxf/>
  </rcc>
  <rfmt sheetId="1" sqref="BP31" start="0" length="0">
    <dxf/>
  </rfmt>
  <rcc rId="1611" sId="1" odxf="1" dxf="1">
    <nc r="BQ31">
      <f>BN31+BP31</f>
    </nc>
    <odxf/>
    <ndxf/>
  </rcc>
  <rcc rId="1612" sId="1">
    <nc r="BR31">
      <f>BN31+BO31</f>
    </nc>
  </rcc>
  <rcc rId="1613" sId="1" odxf="1" dxf="1">
    <nc r="BS31">
      <f>BQ31-BR31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32" start="0" length="0">
    <dxf>
      <border outline="0">
        <left style="thin">
          <color indexed="64"/>
        </left>
      </border>
    </dxf>
  </rfmt>
  <rfmt sheetId="1" sqref="BP32" start="0" length="0">
    <dxf/>
  </rfmt>
  <rfmt sheetId="1" sqref="BQ32" start="0" length="0">
    <dxf/>
  </rfmt>
  <rfmt sheetId="1" sqref="BS32" start="0" length="0">
    <dxf>
      <border outline="0">
        <right style="thin">
          <color indexed="64"/>
        </right>
      </border>
    </dxf>
  </rfmt>
  <rfmt sheetId="1" sqref="BM33" start="0" length="0">
    <dxf>
      <border outline="0">
        <left style="thin">
          <color indexed="64"/>
        </left>
      </border>
    </dxf>
  </rfmt>
  <rfmt sheetId="1" sqref="BQ33" start="0" length="0">
    <dxf/>
  </rfmt>
  <rfmt sheetId="1" sqref="BS33" start="0" length="0">
    <dxf>
      <border outline="0">
        <right style="thin">
          <color indexed="64"/>
        </right>
      </border>
    </dxf>
  </rfmt>
  <rcc rId="1614" sId="1" odxf="1" dxf="1" numFmtId="4">
    <nc r="BM34">
      <v>0</v>
    </nc>
    <odxf>
      <border outline="0">
        <left/>
      </border>
    </odxf>
    <ndxf>
      <border outline="0">
        <left style="thin">
          <color indexed="64"/>
        </left>
      </border>
    </ndxf>
  </rcc>
  <rcc rId="1615" sId="1" numFmtId="4">
    <nc r="BN34">
      <v>0</v>
    </nc>
  </rcc>
  <rcc rId="1616" sId="1" numFmtId="4">
    <nc r="BO34">
      <v>0</v>
    </nc>
  </rcc>
  <rcc rId="1617" sId="1" odxf="1" dxf="1">
    <nc r="BQ34">
      <f>BN34+BP34</f>
    </nc>
    <odxf/>
    <ndxf/>
  </rcc>
  <rcc rId="1618" sId="1">
    <nc r="BR34">
      <f>BN34+BO34</f>
    </nc>
  </rcc>
  <rcc rId="1619" sId="1" odxf="1" dxf="1">
    <nc r="BS34">
      <f>BQ34-BR34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35" start="0" length="0">
    <dxf>
      <border outline="0">
        <left style="thin">
          <color indexed="64"/>
        </left>
      </border>
    </dxf>
  </rfmt>
  <rfmt sheetId="1" sqref="BS35" start="0" length="0">
    <dxf>
      <border outline="0">
        <right style="thin">
          <color indexed="64"/>
        </right>
      </border>
    </dxf>
  </rfmt>
  <rcc rId="1620" sId="1" odxf="1" dxf="1">
    <nc r="BM36">
      <f>SUM(BM7:BM35)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1" sId="1" odxf="1" dxf="1">
    <nc r="BN36">
      <f>SUM(BN7:BN35)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2" sId="1" odxf="1" dxf="1">
    <nc r="BO36">
      <f>SUM(BO7:BO35)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3" sId="1" odxf="1" dxf="1">
    <nc r="BP36">
      <f>SUM(BP7:BP35)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4" sId="1" odxf="1" dxf="1">
    <nc r="BQ36">
      <f>SUM(BQ7:BQ35)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5" sId="1" odxf="1" dxf="1">
    <nc r="BR36">
      <f>SUM(BR7:BR35)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6" sId="1" odxf="1" dxf="1">
    <nc r="BS36">
      <f>SUM(BS7:BS35)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M37" start="0" length="0">
    <dxf>
      <alignment horizontal="general" vertical="bottom" readingOrder="0"/>
    </dxf>
  </rfmt>
  <rcc rId="1627" sId="1" odxf="1" s="1" dxf="1">
    <nc r="BP37">
      <f>BR36/BM36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BQ37" start="0" length="0">
    <dxf>
      <numFmt numFmtId="13" formatCode="0%"/>
    </dxf>
  </rfmt>
  <rfmt sheetId="1" s="1" sqref="BR37" start="0" length="0">
    <dxf>
      <numFmt numFmtId="13" formatCode="0%"/>
    </dxf>
  </rfmt>
  <rfmt sheetId="1" sqref="BM38" start="0" length="0">
    <dxf>
      <alignment horizontal="general" vertical="bottom" readingOrder="0"/>
    </dxf>
  </rfmt>
  <rfmt sheetId="1" sqref="BM39" start="0" length="0">
    <dxf>
      <alignment horizontal="general" vertical="bottom" readingOrder="0"/>
    </dxf>
  </rfmt>
  <rfmt sheetId="1" sqref="BP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Q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R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M1:BM1048576" start="0" length="0">
    <dxf>
      <alignment horizontal="general" vertical="bottom" readingOrder="0"/>
    </dxf>
  </rfmt>
  <rcc rId="1628" sId="1">
    <nc r="BP3" t="inlineStr">
      <is>
        <t>October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c rId="1093" sId="1" numFmtId="4">
    <nc r="AM7">
      <v>99898.74</v>
    </nc>
  </rcc>
  <rcc rId="1094" sId="1" numFmtId="4">
    <nc r="AM8">
      <v>54516.01</v>
    </nc>
  </rcc>
  <rcc rId="1095" sId="1" numFmtId="4">
    <nc r="AM9">
      <v>140301.4</v>
    </nc>
  </rcc>
  <rcc rId="1096" sId="1" numFmtId="4">
    <nc r="AM12">
      <v>10659.16</v>
    </nc>
  </rcc>
  <rcc rId="1097" sId="1" numFmtId="4">
    <nc r="AM13">
      <v>6655.02</v>
    </nc>
  </rcc>
  <rcc rId="1098" sId="1" numFmtId="4">
    <nc r="AM14">
      <v>45223</v>
    </nc>
  </rcc>
  <rcc rId="1099" sId="1" numFmtId="4">
    <nc r="AM15">
      <v>0</v>
    </nc>
  </rcc>
  <rcc rId="1100" sId="1" numFmtId="4">
    <nc r="AM18">
      <v>5262.05</v>
    </nc>
  </rcc>
  <rcc rId="1101" sId="1" numFmtId="4">
    <nc r="AM19">
      <v>24814.65</v>
    </nc>
  </rcc>
  <rcc rId="1102" sId="1" numFmtId="4">
    <nc r="AM22">
      <v>6558</v>
    </nc>
  </rcc>
  <rcc rId="1103" sId="1" numFmtId="4">
    <nc r="AM23">
      <v>5178.18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111.xml><?xml version="1.0" encoding="utf-8"?>
<revisions xmlns="http://schemas.openxmlformats.org/spreadsheetml/2006/main" xmlns:r="http://schemas.openxmlformats.org/officeDocument/2006/relationships">
  <rcc rId="1428" sId="1" numFmtId="4">
    <oc r="AZ7">
      <v>85000</v>
    </oc>
    <nc r="AZ7">
      <f>85000-10000</f>
    </nc>
  </rcc>
  <rcmt sheetId="1" cell="AZ7" guid="{233391F3-5F1C-4D9E-9874-08A8A3A61316}" author="Yareth Mojica" newLength="44"/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621.xml><?xml version="1.0" encoding="utf-8"?>
<revisions xmlns="http://schemas.openxmlformats.org/spreadsheetml/2006/main" xmlns:r="http://schemas.openxmlformats.org/officeDocument/2006/relationships">
  <rcc rId="1502" sId="1" numFmtId="4">
    <nc r="BA26">
      <v>8515.91</v>
    </nc>
  </rcc>
  <rcc rId="1503" sId="1" numFmtId="4">
    <nc r="BA29">
      <v>4824.01</v>
    </nc>
  </rcc>
  <rcc rId="1504" sId="1" numFmtId="4">
    <nc r="BA30">
      <v>28347.46</v>
    </nc>
  </rcc>
  <rcc rId="1505" sId="1" numFmtId="4">
    <nc r="BA31">
      <v>11390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.xml><?xml version="1.0" encoding="utf-8"?>
<revisions xmlns="http://schemas.openxmlformats.org/spreadsheetml/2006/main" xmlns:r="http://schemas.openxmlformats.org/officeDocument/2006/relationships">
  <rcc rId="1682" sId="1" numFmtId="4">
    <nc r="BI8">
      <v>55000</v>
    </nc>
  </rcc>
  <rcc rId="1683" sId="1" numFmtId="4">
    <nc r="BI9">
      <v>50000</v>
    </nc>
  </rcc>
  <rcc rId="1684" sId="1" odxf="1" dxf="1" numFmtId="4">
    <nc r="BI12">
      <v>7500</v>
    </nc>
    <odxf/>
    <ndxf/>
  </rcc>
  <rcc rId="1685" sId="1" odxf="1" dxf="1" numFmtId="4">
    <nc r="BI13">
      <v>9000</v>
    </nc>
    <odxf/>
    <ndxf/>
  </rcc>
  <rcc rId="1686" sId="1" odxf="1" dxf="1" numFmtId="4">
    <nc r="BI14">
      <v>25000</v>
    </nc>
    <odxf/>
    <ndxf/>
  </rcc>
  <rcc rId="1687" sId="1" odxf="1" dxf="1" numFmtId="4">
    <nc r="BI15">
      <v>0</v>
    </nc>
    <odxf/>
    <ndxf/>
  </rcc>
  <rfmt sheetId="1" sqref="BI16" start="0" length="0">
    <dxf/>
  </rfmt>
  <rfmt sheetId="1" sqref="BI17" start="0" length="0">
    <dxf/>
  </rfmt>
  <rcc rId="1688" sId="1" odxf="1" dxf="1" numFmtId="4">
    <nc r="BI18">
      <v>4000</v>
    </nc>
    <odxf/>
    <ndxf/>
  </rcc>
  <rcc rId="1689" sId="1" odxf="1" dxf="1" numFmtId="4">
    <nc r="BI19">
      <v>21000</v>
    </nc>
    <odxf/>
    <ndxf/>
  </rcc>
  <rfmt sheetId="1" sqref="BI20" start="0" length="0">
    <dxf/>
  </rfmt>
  <rfmt sheetId="1" sqref="BI21" start="0" length="0">
    <dxf/>
  </rfmt>
  <rcc rId="1690" sId="1" odxf="1" dxf="1" numFmtId="4">
    <nc r="BI22">
      <v>2500</v>
    </nc>
    <odxf/>
    <ndxf/>
  </rcc>
  <rcc rId="1691" sId="1" odxf="1" dxf="1" numFmtId="4">
    <nc r="BI23">
      <v>7000</v>
    </nc>
    <odxf/>
    <ndxf/>
  </rcc>
  <rfmt sheetId="1" sqref="BI24" start="0" length="0">
    <dxf/>
  </rfmt>
  <rfmt sheetId="1" sqref="BI25" start="0" length="0">
    <dxf/>
  </rfmt>
  <rcc rId="1692" sId="1" odxf="1" dxf="1" numFmtId="4">
    <nc r="BI26">
      <v>8000</v>
    </nc>
    <odxf/>
    <ndxf/>
  </rcc>
  <rfmt sheetId="1" sqref="BI27" start="0" length="0">
    <dxf/>
  </rfmt>
  <rfmt sheetId="1" sqref="BI28" start="0" length="0">
    <dxf/>
  </rfmt>
  <rcc rId="1693" sId="1" odxf="1" dxf="1" numFmtId="4">
    <nc r="BI29">
      <v>4000</v>
    </nc>
    <odxf/>
    <ndxf/>
  </rcc>
  <rcc rId="1694" sId="1" odxf="1" dxf="1" numFmtId="4">
    <nc r="BI30">
      <v>28500</v>
    </nc>
    <odxf/>
    <ndxf/>
  </rcc>
  <rcc rId="1695" sId="1" odxf="1" dxf="1" numFmtId="4">
    <nc r="BI31">
      <v>5000</v>
    </nc>
    <odxf/>
    <ndxf/>
  </rcc>
  <rcc rId="1696" sId="1" numFmtId="4">
    <nc r="BI34">
      <v>0</v>
    </nc>
  </rcc>
  <rcc rId="1697" sId="1" numFmtId="4">
    <nc r="BI7">
      <v>98800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2.xml><?xml version="1.0" encoding="utf-8"?>
<revisions xmlns="http://schemas.openxmlformats.org/spreadsheetml/2006/main" xmlns:r="http://schemas.openxmlformats.org/officeDocument/2006/relationships">
  <rcc rId="1652" sId="1" numFmtId="4">
    <nc r="BN29">
      <v>4000</v>
    </nc>
  </rcc>
  <rcc rId="1653" sId="1" numFmtId="4">
    <nc r="BN30">
      <v>27500</v>
    </nc>
  </rcc>
  <rcc rId="1654" sId="1" numFmtId="4">
    <nc r="BN31">
      <v>10000</v>
    </nc>
  </rcc>
  <rfmt sheetId="1" sqref="BM31:BN31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821.xml><?xml version="1.0" encoding="utf-8"?>
<revisions xmlns="http://schemas.openxmlformats.org/spreadsheetml/2006/main" xmlns:r="http://schemas.openxmlformats.org/officeDocument/2006/relationships">
  <rcc rId="2152" sId="1" numFmtId="4">
    <oc r="BU26">
      <v>0</v>
    </oc>
    <nc r="BU26">
      <v>7934</v>
    </nc>
  </rcc>
  <rcc rId="2153" sId="1" numFmtId="4">
    <oc r="BU27">
      <v>0</v>
    </oc>
    <nc r="BU27">
      <v>3779</v>
    </nc>
  </rcc>
  <rcc rId="2154" sId="1" numFmtId="4">
    <oc r="BV26">
      <v>7933.96</v>
    </oc>
    <nc r="BV26">
      <v>0</v>
    </nc>
  </rcc>
  <rcc rId="2155" sId="1" numFmtId="4">
    <oc r="BV27">
      <v>3778.89</v>
    </oc>
    <nc r="BV27">
      <v>0</v>
    </nc>
  </rcc>
  <rcc rId="2156" sId="1">
    <oc r="BZ26">
      <f>BT26-BV26</f>
    </oc>
    <nc r="BZ26">
      <f>BX26-BY26</f>
    </nc>
  </rcc>
  <rcc rId="2157" sId="1">
    <oc r="BZ27">
      <f>BT27-BV27</f>
    </oc>
    <nc r="BZ27">
      <f>BX27-BY27</f>
    </nc>
  </rcc>
  <rcv guid="{CFE925A5-1DC8-413C-B238-342567D07E98}" action="delete"/>
  <rcv guid="{CFE925A5-1DC8-413C-B238-342567D07E98}" action="add"/>
</revisions>
</file>

<file path=xl/revisions/revisionLog128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8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9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9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9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9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682" sId="1" numFmtId="4">
    <nc r="Z7">
      <v>80000</v>
    </nc>
  </rcc>
  <rcc rId="683" sId="1" numFmtId="4">
    <nc r="Z12">
      <v>12500</v>
    </nc>
  </rcc>
  <rcc rId="684" sId="1" numFmtId="4">
    <nc r="Z18">
      <v>4000</v>
    </nc>
  </rcc>
  <rcc rId="685" sId="1" numFmtId="4">
    <nc r="Z22">
      <v>2500</v>
    </nc>
  </rcc>
  <rcc rId="686" sId="1" numFmtId="4">
    <nc r="Z8">
      <v>52500</v>
    </nc>
  </rcc>
  <rcc rId="687" sId="1" numFmtId="4">
    <nc r="Z13">
      <v>9000</v>
    </nc>
  </rcc>
  <rcc rId="688" sId="1" numFmtId="4">
    <nc r="Z19">
      <v>21000</v>
    </nc>
  </rcc>
  <rcc rId="689" sId="1" numFmtId="4">
    <nc r="Z23">
      <v>7000</v>
    </nc>
  </rcc>
  <rcc rId="690" sId="1" numFmtId="4">
    <nc r="Z9">
      <v>135000</v>
    </nc>
  </rcc>
  <rcc rId="691" sId="1" numFmtId="4">
    <nc r="Z14">
      <v>25000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c rId="2097" sId="1" numFmtId="4">
    <nc r="BW8">
      <v>63500</v>
    </nc>
  </rcc>
  <rcc rId="2098" sId="1" numFmtId="4">
    <nc r="BW9">
      <v>150000</v>
    </nc>
  </rcc>
  <rcc rId="2099" sId="1" numFmtId="4">
    <nc r="BW12">
      <v>22500</v>
    </nc>
  </rcc>
  <rcc rId="2100" sId="1" numFmtId="4">
    <nc r="BW13">
      <v>9000</v>
    </nc>
  </rcc>
  <rcc rId="2101" sId="1" numFmtId="4">
    <nc r="BW14">
      <v>31500</v>
    </nc>
  </rcc>
  <rcc rId="2102" sId="1" numFmtId="4">
    <nc r="BW15">
      <v>0</v>
    </nc>
  </rcc>
  <rcc rId="2103" sId="1" numFmtId="4">
    <nc r="BW18">
      <v>12000</v>
    </nc>
  </rcc>
  <rcc rId="2104" sId="1" numFmtId="4">
    <nc r="BW19">
      <v>12000</v>
    </nc>
  </rcc>
  <rcc rId="2105" sId="1" numFmtId="4">
    <nc r="BW22">
      <v>0</v>
    </nc>
  </rcc>
  <rcc rId="2106" sId="1" numFmtId="4">
    <nc r="BW23">
      <v>6500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22.xml><?xml version="1.0" encoding="utf-8"?>
<revisions xmlns="http://schemas.openxmlformats.org/spreadsheetml/2006/main" xmlns:r="http://schemas.openxmlformats.org/officeDocument/2006/relationships">
  <rfmt sheetId="1" sqref="AZ1" start="0" length="0">
    <dxf>
      <alignment horizontal="center" vertical="top" readingOrder="0"/>
    </dxf>
  </rfmt>
  <rfmt sheetId="1" sqref="BA1" start="0" length="0">
    <dxf>
      <alignment horizontal="center" vertical="top" readingOrder="0"/>
    </dxf>
  </rfmt>
  <rfmt sheetId="1" sqref="BB1" start="0" length="0">
    <dxf>
      <alignment horizontal="center" vertical="top" readingOrder="0"/>
    </dxf>
  </rfmt>
  <rfmt sheetId="1" sqref="BC1" start="0" length="0">
    <dxf>
      <alignment horizontal="center" vertical="top" readingOrder="0"/>
    </dxf>
  </rfmt>
  <rfmt sheetId="1" sqref="BD1" start="0" length="0">
    <dxf>
      <alignment horizontal="center" vertical="top" readingOrder="0"/>
    </dxf>
  </rfmt>
  <rfmt sheetId="1" sqref="BE1" start="0" length="0">
    <dxf>
      <alignment horizontal="center" vertical="top" readingOrder="0"/>
    </dxf>
  </rfmt>
  <rfmt sheetId="1" sqref="AZ2" start="0" length="0">
    <dxf>
      <alignment horizontal="center" vertical="top" readingOrder="0"/>
    </dxf>
  </rfmt>
  <rfmt sheetId="1" sqref="BA2" start="0" length="0">
    <dxf>
      <alignment horizontal="center" vertical="top" readingOrder="0"/>
    </dxf>
  </rfmt>
  <rfmt sheetId="1" sqref="BB2" start="0" length="0">
    <dxf>
      <alignment horizontal="center" vertical="top" readingOrder="0"/>
    </dxf>
  </rfmt>
  <rfmt sheetId="1" sqref="BC2" start="0" length="0">
    <dxf>
      <alignment horizontal="center" vertical="top" readingOrder="0"/>
    </dxf>
  </rfmt>
  <rfmt sheetId="1" sqref="BD2" start="0" length="0">
    <dxf>
      <alignment horizontal="center" vertical="top" readingOrder="0"/>
    </dxf>
  </rfmt>
  <rfmt sheetId="1" sqref="BE2" start="0" length="0">
    <dxf>
      <alignment horizontal="center" vertical="top" readingOrder="0"/>
    </dxf>
  </rfmt>
  <rfmt sheetId="1" sqref="AY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Z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A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B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C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D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E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Y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0" sId="1" odxf="1" dxf="1">
    <nc r="AZ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1" odxf="1" dxf="1">
    <nc r="BA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1" odxf="1" dxf="1">
    <nc r="BB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3" sId="1" odxf="1" dxf="1" quotePrefix="1">
    <nc r="BC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4" sId="1" odxf="1" dxf="1" quotePrefix="1">
    <nc r="BD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5" sId="1" odxf="1" dxf="1" quotePrefix="1">
    <nc r="BE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1" odxf="1" dxf="1">
    <nc r="AY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1" odxf="1" dxf="1">
    <nc r="AZ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8" sId="1" odxf="1" dxf="1">
    <nc r="BA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9" sId="1" odxf="1" dxf="1">
    <nc r="BB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1" odxf="1" dxf="1">
    <nc r="BC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1" odxf="1" dxf="1">
    <nc r="BD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2" sId="1" odxf="1" dxf="1">
    <nc r="BE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Y6" start="0" length="0">
    <dxf>
      <alignment horizontal="center" vertical="top" readingOrder="0"/>
      <border outline="0">
        <left style="thin">
          <color indexed="64"/>
        </left>
      </border>
    </dxf>
  </rfmt>
  <rfmt sheetId="1" sqref="AZ6" start="0" length="0">
    <dxf>
      <alignment horizontal="center" vertical="top" readingOrder="0"/>
    </dxf>
  </rfmt>
  <rfmt sheetId="1" sqref="BA6" start="0" length="0">
    <dxf>
      <alignment horizontal="center" vertical="top" readingOrder="0"/>
    </dxf>
  </rfmt>
  <rfmt sheetId="1" sqref="BB6" start="0" length="0">
    <dxf>
      <alignment horizontal="center" vertical="top" readingOrder="0"/>
    </dxf>
  </rfmt>
  <rfmt sheetId="1" sqref="BC6" start="0" length="0">
    <dxf>
      <alignment horizontal="center" vertical="top" readingOrder="0"/>
    </dxf>
  </rfmt>
  <rfmt sheetId="1" sqref="BD6" start="0" length="0">
    <dxf>
      <alignment horizontal="center" vertical="top" readingOrder="0"/>
    </dxf>
  </rfmt>
  <rfmt sheetId="1" sqref="BE6" start="0" length="0">
    <dxf>
      <alignment horizontal="center" vertical="top" readingOrder="0"/>
      <border outline="0">
        <right style="thin">
          <color indexed="64"/>
        </right>
      </border>
    </dxf>
  </rfmt>
  <rcc rId="1123" sId="1" odxf="1" dxf="1" numFmtId="4">
    <nc r="AY7">
      <v>180000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24" sId="1" odxf="1" dxf="1">
    <nc r="AZ7">
      <f>90000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7" start="0" length="0">
    <dxf>
      <numFmt numFmtId="6" formatCode="#,##0_);[Red]\(#,##0\)"/>
      <alignment horizontal="center" vertical="top" readingOrder="0"/>
    </dxf>
  </rfmt>
  <rfmt sheetId="1" sqref="BB7" start="0" length="0">
    <dxf>
      <numFmt numFmtId="6" formatCode="#,##0_);[Red]\(#,##0\)"/>
      <alignment horizontal="center" vertical="top" readingOrder="0"/>
    </dxf>
  </rfmt>
  <rcc rId="1125" sId="1" odxf="1" dxf="1">
    <nc r="BC7">
      <f>AZ7+BB7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26" sId="1" odxf="1" dxf="1">
    <nc r="BD7">
      <f>AZ7+BA7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27" sId="1" odxf="1" dxf="1">
    <nc r="BE7">
      <f>BC7-BD7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28" sId="1" odxf="1" dxf="1" numFmtId="4">
    <nc r="AY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29" sId="1" odxf="1" dxf="1">
    <nc r="AZ8">
      <f>52500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8" start="0" length="0">
    <dxf>
      <numFmt numFmtId="6" formatCode="#,##0_);[Red]\(#,##0\)"/>
      <alignment horizontal="center" vertical="top" readingOrder="0"/>
    </dxf>
  </rfmt>
  <rfmt sheetId="1" sqref="BB8" start="0" length="0">
    <dxf>
      <numFmt numFmtId="6" formatCode="#,##0_);[Red]\(#,##0\)"/>
      <alignment horizontal="center" vertical="top" readingOrder="0"/>
    </dxf>
  </rfmt>
  <rcc rId="1130" sId="1" odxf="1" dxf="1">
    <nc r="BC8">
      <f>AZ8+BB8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1" sId="1" odxf="1" dxf="1">
    <nc r="BD8">
      <f>AZ8+BA8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2" sId="1" odxf="1" dxf="1">
    <nc r="BE8">
      <f>BC8-BD8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33" sId="1" odxf="1" dxf="1" numFmtId="4">
    <nc r="AY9">
      <v>270000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34" sId="1" odxf="1" dxf="1" numFmtId="4">
    <nc r="AZ9">
      <v>135000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9" start="0" length="0">
    <dxf>
      <numFmt numFmtId="6" formatCode="#,##0_);[Red]\(#,##0\)"/>
      <alignment horizontal="center" vertical="top" readingOrder="0"/>
    </dxf>
  </rfmt>
  <rfmt sheetId="1" sqref="BB9" start="0" length="0">
    <dxf>
      <numFmt numFmtId="6" formatCode="#,##0_);[Red]\(#,##0\)"/>
      <alignment horizontal="center" vertical="top" readingOrder="0"/>
    </dxf>
  </rfmt>
  <rcc rId="1135" sId="1" odxf="1" dxf="1">
    <nc r="BC9">
      <f>AZ9+BB9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6" sId="1" odxf="1" dxf="1">
    <nc r="BD9">
      <f>AZ9+BA9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7" sId="1" odxf="1" dxf="1">
    <nc r="BE9">
      <f>BC9-BD9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0" start="0" length="0">
    <dxf>
      <numFmt numFmtId="6" formatCode="#,##0_);[Red]\(#,##0\)"/>
      <alignment horizontal="center" vertical="top" readingOrder="0"/>
    </dxf>
  </rfmt>
  <rfmt sheetId="1" sqref="BA10" start="0" length="0">
    <dxf>
      <numFmt numFmtId="6" formatCode="#,##0_);[Red]\(#,##0\)"/>
      <alignment horizontal="center" vertical="top" readingOrder="0"/>
    </dxf>
  </rfmt>
  <rfmt sheetId="1" sqref="BB10" start="0" length="0">
    <dxf>
      <numFmt numFmtId="6" formatCode="#,##0_);[Red]\(#,##0\)"/>
      <alignment horizontal="center" vertical="top" readingOrder="0"/>
    </dxf>
  </rfmt>
  <rfmt sheetId="1" sqref="BC10" start="0" length="0">
    <dxf>
      <numFmt numFmtId="6" formatCode="#,##0_);[Red]\(#,##0\)"/>
      <alignment horizontal="center" vertical="top" readingOrder="0"/>
    </dxf>
  </rfmt>
  <rfmt sheetId="1" sqref="BD10" start="0" length="0">
    <dxf>
      <numFmt numFmtId="6" formatCode="#,##0_);[Red]\(#,##0\)"/>
      <alignment horizontal="center" vertical="top" readingOrder="0"/>
    </dxf>
  </rfmt>
  <rfmt sheetId="1" sqref="BE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1" start="0" length="0">
    <dxf>
      <numFmt numFmtId="6" formatCode="#,##0_);[Red]\(#,##0\)"/>
      <alignment horizontal="center" vertical="top" readingOrder="0"/>
    </dxf>
  </rfmt>
  <rfmt sheetId="1" sqref="BA11" start="0" length="0">
    <dxf>
      <numFmt numFmtId="6" formatCode="#,##0_);[Red]\(#,##0\)"/>
      <alignment horizontal="center" vertical="top" readingOrder="0"/>
    </dxf>
  </rfmt>
  <rfmt sheetId="1" sqref="BB11" start="0" length="0">
    <dxf>
      <numFmt numFmtId="6" formatCode="#,##0_);[Red]\(#,##0\)"/>
      <alignment horizontal="center" vertical="top" readingOrder="0"/>
    </dxf>
  </rfmt>
  <rfmt sheetId="1" sqref="BC11" start="0" length="0">
    <dxf>
      <numFmt numFmtId="6" formatCode="#,##0_);[Red]\(#,##0\)"/>
      <alignment horizontal="center" vertical="top" readingOrder="0"/>
    </dxf>
  </rfmt>
  <rfmt sheetId="1" sqref="BD11" start="0" length="0">
    <dxf>
      <numFmt numFmtId="6" formatCode="#,##0_);[Red]\(#,##0\)"/>
      <alignment horizontal="center" vertical="top" readingOrder="0"/>
    </dxf>
  </rfmt>
  <rfmt sheetId="1" sqref="BE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38" sId="1" odxf="1" dxf="1" numFmtId="4">
    <nc r="AY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39" sId="1" odxf="1" dxf="1" numFmtId="4">
    <nc r="AZ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2" start="0" length="0">
    <dxf>
      <numFmt numFmtId="6" formatCode="#,##0_);[Red]\(#,##0\)"/>
      <alignment horizontal="center" vertical="top" readingOrder="0"/>
    </dxf>
  </rfmt>
  <rfmt sheetId="1" sqref="BB12" start="0" length="0">
    <dxf>
      <numFmt numFmtId="6" formatCode="#,##0_);[Red]\(#,##0\)"/>
      <alignment horizontal="center" vertical="top" readingOrder="0"/>
    </dxf>
  </rfmt>
  <rcc rId="1140" sId="1" odxf="1" dxf="1">
    <nc r="BC12">
      <f>AZ12+BB12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1" sId="1" odxf="1" dxf="1">
    <nc r="BD12">
      <f>AZ12+BA12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2" sId="1" odxf="1" dxf="1">
    <nc r="BE12">
      <f>BC12-BD12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43" sId="1" odxf="1" dxf="1" numFmtId="4">
    <nc r="AY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44" sId="1" odxf="1" dxf="1" numFmtId="4">
    <nc r="AZ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3" start="0" length="0">
    <dxf>
      <numFmt numFmtId="6" formatCode="#,##0_);[Red]\(#,##0\)"/>
      <alignment horizontal="center" vertical="top" readingOrder="0"/>
    </dxf>
  </rfmt>
  <rfmt sheetId="1" sqref="BB13" start="0" length="0">
    <dxf>
      <numFmt numFmtId="6" formatCode="#,##0_);[Red]\(#,##0\)"/>
      <alignment horizontal="center" vertical="top" readingOrder="0"/>
    </dxf>
  </rfmt>
  <rcc rId="1145" sId="1" odxf="1" dxf="1">
    <nc r="BC13">
      <f>AZ13+BB13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6" sId="1" odxf="1" dxf="1">
    <nc r="BD13">
      <f>AZ13+BA13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7" sId="1" odxf="1" dxf="1">
    <nc r="BE13">
      <f>BC13-BD13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48" sId="1" odxf="1" dxf="1" numFmtId="4">
    <nc r="AY14">
      <v>50000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49" sId="1" odxf="1" dxf="1" numFmtId="4">
    <nc r="AZ14">
      <v>25000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4" start="0" length="0">
    <dxf>
      <numFmt numFmtId="6" formatCode="#,##0_);[Red]\(#,##0\)"/>
      <alignment horizontal="center" vertical="top" readingOrder="0"/>
    </dxf>
  </rfmt>
  <rfmt sheetId="1" sqref="BB14" start="0" length="0">
    <dxf>
      <numFmt numFmtId="6" formatCode="#,##0_);[Red]\(#,##0\)"/>
      <alignment horizontal="center" vertical="top" readingOrder="0"/>
    </dxf>
  </rfmt>
  <rcc rId="1150" sId="1" odxf="1" dxf="1">
    <nc r="BC14">
      <f>AZ14+BB14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1" sId="1" odxf="1" dxf="1">
    <nc r="BD14">
      <f>AZ14+BA14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2" sId="1" odxf="1" dxf="1">
    <nc r="BE14">
      <f>BC14-BD14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53" sId="1" odxf="1" dxf="1" numFmtId="4">
    <nc r="AY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4" sId="1" odxf="1" dxf="1" numFmtId="4">
    <nc r="AZ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5" start="0" length="0">
    <dxf>
      <numFmt numFmtId="6" formatCode="#,##0_);[Red]\(#,##0\)"/>
      <alignment horizontal="center" vertical="top" readingOrder="0"/>
    </dxf>
  </rfmt>
  <rfmt sheetId="1" sqref="BB15" start="0" length="0">
    <dxf>
      <numFmt numFmtId="6" formatCode="#,##0_);[Red]\(#,##0\)"/>
      <alignment horizontal="center" vertical="top" readingOrder="0"/>
    </dxf>
  </rfmt>
  <rcc rId="1155" sId="1" odxf="1" dxf="1">
    <nc r="BC15">
      <f>AZ15+BB15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6" sId="1" odxf="1" dxf="1">
    <nc r="BD15">
      <f>AZ15+BA15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7" sId="1" odxf="1" dxf="1">
    <nc r="BE15">
      <f>BC15-BD15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6" start="0" length="0">
    <dxf>
      <numFmt numFmtId="6" formatCode="#,##0_);[Red]\(#,##0\)"/>
      <alignment horizontal="center" vertical="top" readingOrder="0"/>
    </dxf>
  </rfmt>
  <rfmt sheetId="1" sqref="BA16" start="0" length="0">
    <dxf>
      <numFmt numFmtId="6" formatCode="#,##0_);[Red]\(#,##0\)"/>
      <alignment horizontal="center" vertical="top" readingOrder="0"/>
    </dxf>
  </rfmt>
  <rfmt sheetId="1" sqref="BB16" start="0" length="0">
    <dxf>
      <numFmt numFmtId="6" formatCode="#,##0_);[Red]\(#,##0\)"/>
      <alignment horizontal="center" vertical="top" readingOrder="0"/>
    </dxf>
  </rfmt>
  <rfmt sheetId="1" sqref="BC16" start="0" length="0">
    <dxf>
      <numFmt numFmtId="6" formatCode="#,##0_);[Red]\(#,##0\)"/>
      <alignment horizontal="center" vertical="top" readingOrder="0"/>
    </dxf>
  </rfmt>
  <rfmt sheetId="1" sqref="BD16" start="0" length="0">
    <dxf>
      <numFmt numFmtId="6" formatCode="#,##0_);[Red]\(#,##0\)"/>
      <alignment horizontal="center" vertical="top" readingOrder="0"/>
    </dxf>
  </rfmt>
  <rfmt sheetId="1" sqref="BE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7" start="0" length="0">
    <dxf>
      <numFmt numFmtId="6" formatCode="#,##0_);[Red]\(#,##0\)"/>
      <alignment horizontal="center" vertical="top" readingOrder="0"/>
    </dxf>
  </rfmt>
  <rfmt sheetId="1" sqref="BA17" start="0" length="0">
    <dxf>
      <numFmt numFmtId="6" formatCode="#,##0_);[Red]\(#,##0\)"/>
      <alignment horizontal="center" vertical="top" readingOrder="0"/>
    </dxf>
  </rfmt>
  <rfmt sheetId="1" sqref="BB17" start="0" length="0">
    <dxf>
      <numFmt numFmtId="6" formatCode="#,##0_);[Red]\(#,##0\)"/>
      <alignment horizontal="center" vertical="top" readingOrder="0"/>
    </dxf>
  </rfmt>
  <rfmt sheetId="1" sqref="BC17" start="0" length="0">
    <dxf>
      <numFmt numFmtId="6" formatCode="#,##0_);[Red]\(#,##0\)"/>
      <alignment horizontal="center" vertical="top" readingOrder="0"/>
    </dxf>
  </rfmt>
  <rfmt sheetId="1" sqref="BD17" start="0" length="0">
    <dxf>
      <numFmt numFmtId="6" formatCode="#,##0_);[Red]\(#,##0\)"/>
      <alignment horizontal="center" vertical="top" readingOrder="0"/>
    </dxf>
  </rfmt>
  <rfmt sheetId="1" sqref="BE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58" sId="1" odxf="1" dxf="1" numFmtId="4">
    <nc r="AY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59" sId="1" odxf="1" dxf="1" numFmtId="4">
    <nc r="AZ18">
      <v>4000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8" start="0" length="0">
    <dxf>
      <numFmt numFmtId="6" formatCode="#,##0_);[Red]\(#,##0\)"/>
      <alignment horizontal="center" vertical="top" readingOrder="0"/>
    </dxf>
  </rfmt>
  <rfmt sheetId="1" sqref="BB18" start="0" length="0">
    <dxf>
      <numFmt numFmtId="6" formatCode="#,##0_);[Red]\(#,##0\)"/>
      <alignment horizontal="center" vertical="top" readingOrder="0"/>
    </dxf>
  </rfmt>
  <rcc rId="1160" sId="1" odxf="1" dxf="1">
    <nc r="BC18">
      <f>AZ18+BB18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1" sId="1" odxf="1" dxf="1">
    <nc r="BD18">
      <f>AZ18+BA18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2" sId="1" odxf="1" dxf="1">
    <nc r="BE18">
      <f>BC18-BD18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63" sId="1" odxf="1" dxf="1" numFmtId="4">
    <nc r="AY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64" sId="1" odxf="1" dxf="1" numFmtId="4">
    <nc r="AZ19">
      <v>21000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9" start="0" length="0">
    <dxf>
      <numFmt numFmtId="6" formatCode="#,##0_);[Red]\(#,##0\)"/>
      <alignment horizontal="center" vertical="top" readingOrder="0"/>
    </dxf>
  </rfmt>
  <rfmt sheetId="1" sqref="BB19" start="0" length="0">
    <dxf>
      <numFmt numFmtId="6" formatCode="#,##0_);[Red]\(#,##0\)"/>
      <alignment horizontal="center" vertical="top" readingOrder="0"/>
    </dxf>
  </rfmt>
  <rcc rId="1165" sId="1" odxf="1" dxf="1">
    <nc r="BC19">
      <f>AZ19+BB19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6" sId="1" odxf="1" dxf="1">
    <nc r="BD19">
      <f>AZ19+BA19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7" sId="1" odxf="1" dxf="1">
    <nc r="BE19">
      <f>BC19-BD19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0" start="0" length="0">
    <dxf>
      <numFmt numFmtId="6" formatCode="#,##0_);[Red]\(#,##0\)"/>
      <alignment horizontal="center" vertical="top" readingOrder="0"/>
    </dxf>
  </rfmt>
  <rfmt sheetId="1" sqref="BA20" start="0" length="0">
    <dxf>
      <numFmt numFmtId="6" formatCode="#,##0_);[Red]\(#,##0\)"/>
      <alignment horizontal="center" vertical="top" readingOrder="0"/>
    </dxf>
  </rfmt>
  <rfmt sheetId="1" sqref="BB20" start="0" length="0">
    <dxf>
      <numFmt numFmtId="6" formatCode="#,##0_);[Red]\(#,##0\)"/>
      <alignment horizontal="center" vertical="top" readingOrder="0"/>
    </dxf>
  </rfmt>
  <rfmt sheetId="1" sqref="BC20" start="0" length="0">
    <dxf>
      <numFmt numFmtId="6" formatCode="#,##0_);[Red]\(#,##0\)"/>
      <alignment horizontal="center" vertical="top" readingOrder="0"/>
    </dxf>
  </rfmt>
  <rfmt sheetId="1" sqref="BD20" start="0" length="0">
    <dxf>
      <numFmt numFmtId="6" formatCode="#,##0_);[Red]\(#,##0\)"/>
      <alignment horizontal="center" vertical="top" readingOrder="0"/>
    </dxf>
  </rfmt>
  <rfmt sheetId="1" sqref="BE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1" start="0" length="0">
    <dxf>
      <numFmt numFmtId="6" formatCode="#,##0_);[Red]\(#,##0\)"/>
      <alignment horizontal="center" vertical="top" readingOrder="0"/>
    </dxf>
  </rfmt>
  <rfmt sheetId="1" sqref="BA21" start="0" length="0">
    <dxf>
      <numFmt numFmtId="6" formatCode="#,##0_);[Red]\(#,##0\)"/>
      <alignment horizontal="center" vertical="top" readingOrder="0"/>
    </dxf>
  </rfmt>
  <rfmt sheetId="1" sqref="BB21" start="0" length="0">
    <dxf>
      <numFmt numFmtId="6" formatCode="#,##0_);[Red]\(#,##0\)"/>
      <alignment horizontal="center" vertical="top" readingOrder="0"/>
    </dxf>
  </rfmt>
  <rfmt sheetId="1" sqref="BC21" start="0" length="0">
    <dxf>
      <numFmt numFmtId="6" formatCode="#,##0_);[Red]\(#,##0\)"/>
      <alignment horizontal="center" vertical="top" readingOrder="0"/>
    </dxf>
  </rfmt>
  <rfmt sheetId="1" sqref="BD21" start="0" length="0">
    <dxf>
      <numFmt numFmtId="6" formatCode="#,##0_);[Red]\(#,##0\)"/>
      <alignment horizontal="center" vertical="top" readingOrder="0"/>
    </dxf>
  </rfmt>
  <rfmt sheetId="1" sqref="BE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68" sId="1" odxf="1" dxf="1" numFmtId="4">
    <nc r="AY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69" sId="1" odxf="1" dxf="1" numFmtId="4">
    <nc r="AZ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2" start="0" length="0">
    <dxf>
      <numFmt numFmtId="6" formatCode="#,##0_);[Red]\(#,##0\)"/>
      <alignment horizontal="center" vertical="top" readingOrder="0"/>
    </dxf>
  </rfmt>
  <rfmt sheetId="1" sqref="BB22" start="0" length="0">
    <dxf>
      <numFmt numFmtId="6" formatCode="#,##0_);[Red]\(#,##0\)"/>
      <alignment horizontal="center" vertical="top" readingOrder="0"/>
    </dxf>
  </rfmt>
  <rcc rId="1170" sId="1" odxf="1" dxf="1">
    <nc r="BC22">
      <f>AZ22+BB22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1" sId="1" odxf="1" dxf="1">
    <nc r="BD22">
      <f>AZ22+BA22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2" sId="1" odxf="1" dxf="1">
    <nc r="BE22">
      <f>BC22-BD22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73" sId="1" odxf="1" dxf="1" numFmtId="4">
    <nc r="AY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74" sId="1" odxf="1" dxf="1" numFmtId="4">
    <nc r="AZ23">
      <v>7000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3" start="0" length="0">
    <dxf>
      <numFmt numFmtId="6" formatCode="#,##0_);[Red]\(#,##0\)"/>
      <alignment horizontal="center" vertical="top" readingOrder="0"/>
    </dxf>
  </rfmt>
  <rfmt sheetId="1" sqref="BB23" start="0" length="0">
    <dxf>
      <numFmt numFmtId="6" formatCode="#,##0_);[Red]\(#,##0\)"/>
      <alignment horizontal="center" vertical="top" readingOrder="0"/>
    </dxf>
  </rfmt>
  <rcc rId="1175" sId="1" odxf="1" dxf="1">
    <nc r="BC23">
      <f>AZ23+BB23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6" sId="1" odxf="1" dxf="1">
    <nc r="BD23">
      <f>AZ23+BA23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7" sId="1" odxf="1" dxf="1">
    <nc r="BE23">
      <f>BC23-BD23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4" start="0" length="0">
    <dxf>
      <numFmt numFmtId="6" formatCode="#,##0_);[Red]\(#,##0\)"/>
      <alignment horizontal="center" vertical="top" readingOrder="0"/>
    </dxf>
  </rfmt>
  <rfmt sheetId="1" sqref="BA24" start="0" length="0">
    <dxf>
      <numFmt numFmtId="6" formatCode="#,##0_);[Red]\(#,##0\)"/>
      <alignment horizontal="center" vertical="top" readingOrder="0"/>
    </dxf>
  </rfmt>
  <rfmt sheetId="1" sqref="BB24" start="0" length="0">
    <dxf>
      <numFmt numFmtId="6" formatCode="#,##0_);[Red]\(#,##0\)"/>
      <alignment horizontal="center" vertical="top" readingOrder="0"/>
    </dxf>
  </rfmt>
  <rfmt sheetId="1" sqref="BC24" start="0" length="0">
    <dxf>
      <numFmt numFmtId="6" formatCode="#,##0_);[Red]\(#,##0\)"/>
      <alignment horizontal="center" vertical="top" readingOrder="0"/>
    </dxf>
  </rfmt>
  <rfmt sheetId="1" sqref="BD24" start="0" length="0">
    <dxf>
      <numFmt numFmtId="6" formatCode="#,##0_);[Red]\(#,##0\)"/>
      <alignment horizontal="center" vertical="top" readingOrder="0"/>
    </dxf>
  </rfmt>
  <rfmt sheetId="1" sqref="BE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5" start="0" length="0">
    <dxf>
      <numFmt numFmtId="6" formatCode="#,##0_);[Red]\(#,##0\)"/>
      <alignment horizontal="center" vertical="top" readingOrder="0"/>
    </dxf>
  </rfmt>
  <rfmt sheetId="1" sqref="BA25" start="0" length="0">
    <dxf>
      <numFmt numFmtId="6" formatCode="#,##0_);[Red]\(#,##0\)"/>
      <alignment horizontal="center" vertical="top" readingOrder="0"/>
    </dxf>
  </rfmt>
  <rfmt sheetId="1" sqref="BB25" start="0" length="0">
    <dxf>
      <numFmt numFmtId="6" formatCode="#,##0_);[Red]\(#,##0\)"/>
      <alignment horizontal="center" vertical="top" readingOrder="0"/>
    </dxf>
  </rfmt>
  <rfmt sheetId="1" sqref="BC25" start="0" length="0">
    <dxf>
      <numFmt numFmtId="6" formatCode="#,##0_);[Red]\(#,##0\)"/>
      <alignment horizontal="center" vertical="top" readingOrder="0"/>
    </dxf>
  </rfmt>
  <rfmt sheetId="1" sqref="BD25" start="0" length="0">
    <dxf>
      <numFmt numFmtId="6" formatCode="#,##0_);[Red]\(#,##0\)"/>
      <alignment horizontal="center" vertical="top" readingOrder="0"/>
    </dxf>
  </rfmt>
  <rfmt sheetId="1" sqref="BE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78" sId="1" odxf="1" dxf="1" numFmtId="4">
    <nc r="AY26">
      <v>9000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79" sId="1" odxf="1" dxf="1" numFmtId="4">
    <nc r="AZ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6" start="0" length="0">
    <dxf>
      <numFmt numFmtId="6" formatCode="#,##0_);[Red]\(#,##0\)"/>
      <alignment horizontal="center" vertical="top" readingOrder="0"/>
    </dxf>
  </rfmt>
  <rfmt sheetId="1" sqref="BB26" start="0" length="0">
    <dxf>
      <numFmt numFmtId="6" formatCode="#,##0_);[Red]\(#,##0\)"/>
      <alignment horizontal="center" vertical="top" readingOrder="0"/>
    </dxf>
  </rfmt>
  <rcc rId="1180" sId="1" odxf="1" dxf="1">
    <nc r="BC26">
      <f>AZ26+BB26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1" sId="1" odxf="1" dxf="1">
    <nc r="BD26">
      <f>AZ26+BA26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2" sId="1" odxf="1" dxf="1">
    <nc r="BE26">
      <f>BC26-BD26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7" start="0" length="0">
    <dxf>
      <numFmt numFmtId="6" formatCode="#,##0_);[Red]\(#,##0\)"/>
      <alignment horizontal="center" vertical="top" readingOrder="0"/>
    </dxf>
  </rfmt>
  <rfmt sheetId="1" sqref="BA27" start="0" length="0">
    <dxf>
      <numFmt numFmtId="6" formatCode="#,##0_);[Red]\(#,##0\)"/>
      <alignment horizontal="center" vertical="top" readingOrder="0"/>
    </dxf>
  </rfmt>
  <rfmt sheetId="1" sqref="BB27" start="0" length="0">
    <dxf>
      <numFmt numFmtId="6" formatCode="#,##0_);[Red]\(#,##0\)"/>
      <alignment horizontal="center" vertical="top" readingOrder="0"/>
    </dxf>
  </rfmt>
  <rfmt sheetId="1" sqref="BC27" start="0" length="0">
    <dxf>
      <numFmt numFmtId="6" formatCode="#,##0_);[Red]\(#,##0\)"/>
      <alignment horizontal="center" vertical="top" readingOrder="0"/>
    </dxf>
  </rfmt>
  <rfmt sheetId="1" sqref="BD27" start="0" length="0">
    <dxf>
      <numFmt numFmtId="6" formatCode="#,##0_);[Red]\(#,##0\)"/>
      <alignment horizontal="center" vertical="top" readingOrder="0"/>
    </dxf>
  </rfmt>
  <rfmt sheetId="1" sqref="BE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8" start="0" length="0">
    <dxf>
      <numFmt numFmtId="6" formatCode="#,##0_);[Red]\(#,##0\)"/>
      <alignment horizontal="center" vertical="top" readingOrder="0"/>
    </dxf>
  </rfmt>
  <rfmt sheetId="1" sqref="BA28" start="0" length="0">
    <dxf>
      <numFmt numFmtId="6" formatCode="#,##0_);[Red]\(#,##0\)"/>
      <alignment horizontal="center" vertical="top" readingOrder="0"/>
    </dxf>
  </rfmt>
  <rfmt sheetId="1" sqref="BB28" start="0" length="0">
    <dxf>
      <numFmt numFmtId="6" formatCode="#,##0_);[Red]\(#,##0\)"/>
      <alignment horizontal="center" vertical="top" readingOrder="0"/>
    </dxf>
  </rfmt>
  <rfmt sheetId="1" sqref="BC28" start="0" length="0">
    <dxf>
      <numFmt numFmtId="6" formatCode="#,##0_);[Red]\(#,##0\)"/>
      <alignment horizontal="center" vertical="top" readingOrder="0"/>
    </dxf>
  </rfmt>
  <rfmt sheetId="1" sqref="BD28" start="0" length="0">
    <dxf>
      <numFmt numFmtId="6" formatCode="#,##0_);[Red]\(#,##0\)"/>
      <alignment horizontal="center" vertical="top" readingOrder="0"/>
    </dxf>
  </rfmt>
  <rfmt sheetId="1" sqref="BE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83" sId="1" odxf="1" dxf="1" numFmtId="4">
    <nc r="AY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84" sId="1" odxf="1" dxf="1">
    <nc r="AZ29">
      <f>4000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9" start="0" length="0">
    <dxf>
      <numFmt numFmtId="6" formatCode="#,##0_);[Red]\(#,##0\)"/>
      <alignment horizontal="center" vertical="top" readingOrder="0"/>
    </dxf>
  </rfmt>
  <rfmt sheetId="1" sqref="BB29" start="0" length="0">
    <dxf>
      <numFmt numFmtId="6" formatCode="#,##0_);[Red]\(#,##0\)"/>
      <alignment horizontal="center" vertical="top" readingOrder="0"/>
    </dxf>
  </rfmt>
  <rcc rId="1185" sId="1" odxf="1" dxf="1">
    <nc r="BC29">
      <f>AZ29+BB29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6" sId="1" odxf="1" dxf="1">
    <nc r="BD29">
      <f>AZ29+BA29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7" sId="1" odxf="1" dxf="1">
    <nc r="BE29">
      <f>BC29-BD29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88" sId="1" odxf="1" dxf="1" numFmtId="4">
    <nc r="AY30">
      <v>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89" sId="1" odxf="1" dxf="1" numFmtId="4">
    <nc r="AZ30">
      <v>30000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0" start="0" length="0">
    <dxf>
      <numFmt numFmtId="6" formatCode="#,##0_);[Red]\(#,##0\)"/>
      <alignment horizontal="center" vertical="top" readingOrder="0"/>
    </dxf>
  </rfmt>
  <rfmt sheetId="1" sqref="BB30" start="0" length="0">
    <dxf>
      <numFmt numFmtId="6" formatCode="#,##0_);[Red]\(#,##0\)"/>
      <alignment horizontal="center" vertical="top" readingOrder="0"/>
    </dxf>
  </rfmt>
  <rcc rId="1190" sId="1" odxf="1" dxf="1">
    <nc r="BC30">
      <f>AZ30+BB30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1" sId="1" odxf="1" dxf="1">
    <nc r="BD30">
      <f>AZ30+BA30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2" sId="1" odxf="1" dxf="1">
    <nc r="BE30">
      <f>BC30-BD30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93" sId="1" odxf="1" dxf="1" numFmtId="4">
    <nc r="AY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94" sId="1" odxf="1" dxf="1" numFmtId="4">
    <nc r="AZ3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1" start="0" length="0">
    <dxf>
      <numFmt numFmtId="6" formatCode="#,##0_);[Red]\(#,##0\)"/>
      <alignment horizontal="center" vertical="top" readingOrder="0"/>
    </dxf>
  </rfmt>
  <rfmt sheetId="1" sqref="BB31" start="0" length="0">
    <dxf>
      <numFmt numFmtId="6" formatCode="#,##0_);[Red]\(#,##0\)"/>
      <alignment horizontal="center" vertical="top" readingOrder="0"/>
    </dxf>
  </rfmt>
  <rcc rId="1195" sId="1" odxf="1" dxf="1">
    <nc r="BC31">
      <f>AZ31+BB31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6" sId="1" odxf="1" dxf="1">
    <nc r="BD31">
      <f>AZ31+BA31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7" sId="1" odxf="1" dxf="1">
    <nc r="BE31">
      <f>BC31-BD31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2" start="0" length="0">
    <dxf>
      <numFmt numFmtId="6" formatCode="#,##0_);[Red]\(#,##0\)"/>
      <alignment horizontal="center" vertical="top" readingOrder="0"/>
    </dxf>
  </rfmt>
  <rfmt sheetId="1" sqref="BA32" start="0" length="0">
    <dxf>
      <numFmt numFmtId="6" formatCode="#,##0_);[Red]\(#,##0\)"/>
      <alignment horizontal="center" vertical="top" readingOrder="0"/>
    </dxf>
  </rfmt>
  <rfmt sheetId="1" sqref="BB32" start="0" length="0">
    <dxf>
      <numFmt numFmtId="6" formatCode="#,##0_);[Red]\(#,##0\)"/>
      <alignment horizontal="center" vertical="top" readingOrder="0"/>
    </dxf>
  </rfmt>
  <rfmt sheetId="1" sqref="BC32" start="0" length="0">
    <dxf>
      <numFmt numFmtId="6" formatCode="#,##0_);[Red]\(#,##0\)"/>
      <alignment horizontal="center" vertical="top" readingOrder="0"/>
    </dxf>
  </rfmt>
  <rfmt sheetId="1" sqref="BD32" start="0" length="0">
    <dxf>
      <numFmt numFmtId="6" formatCode="#,##0_);[Red]\(#,##0\)"/>
      <alignment horizontal="center" vertical="top" readingOrder="0"/>
    </dxf>
  </rfmt>
  <rfmt sheetId="1" sqref="BE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3" start="0" length="0">
    <dxf>
      <numFmt numFmtId="6" formatCode="#,##0_);[Red]\(#,##0\)"/>
      <alignment horizontal="center" vertical="top" readingOrder="0"/>
    </dxf>
  </rfmt>
  <rfmt sheetId="1" sqref="BA33" start="0" length="0">
    <dxf>
      <numFmt numFmtId="6" formatCode="#,##0_);[Red]\(#,##0\)"/>
      <alignment horizontal="center" vertical="top" readingOrder="0"/>
    </dxf>
  </rfmt>
  <rfmt sheetId="1" sqref="BB33" start="0" length="0">
    <dxf>
      <numFmt numFmtId="6" formatCode="#,##0_);[Red]\(#,##0\)"/>
      <alignment horizontal="center" vertical="top" readingOrder="0"/>
    </dxf>
  </rfmt>
  <rfmt sheetId="1" sqref="BC33" start="0" length="0">
    <dxf>
      <numFmt numFmtId="6" formatCode="#,##0_);[Red]\(#,##0\)"/>
      <alignment horizontal="center" vertical="top" readingOrder="0"/>
    </dxf>
  </rfmt>
  <rfmt sheetId="1" sqref="BD33" start="0" length="0">
    <dxf>
      <numFmt numFmtId="6" formatCode="#,##0_);[Red]\(#,##0\)"/>
      <alignment horizontal="center" vertical="top" readingOrder="0"/>
    </dxf>
  </rfmt>
  <rfmt sheetId="1" sqref="BE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98" sId="1" odxf="1" dxf="1" numFmtId="4">
    <nc r="AY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99" sId="1" odxf="1" dxf="1" numFmtId="4">
    <nc r="AZ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4" start="0" length="0">
    <dxf>
      <numFmt numFmtId="6" formatCode="#,##0_);[Red]\(#,##0\)"/>
      <alignment horizontal="center" vertical="top" readingOrder="0"/>
    </dxf>
  </rfmt>
  <rfmt sheetId="1" sqref="BB34" start="0" length="0">
    <dxf>
      <numFmt numFmtId="6" formatCode="#,##0_);[Red]\(#,##0\)"/>
      <alignment horizontal="center" vertical="top" readingOrder="0"/>
    </dxf>
  </rfmt>
  <rcc rId="1200" sId="1" odxf="1" dxf="1">
    <nc r="BC34">
      <f>AZ34+BB34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201" sId="1" odxf="1" dxf="1">
    <nc r="BD34">
      <f>AZ34+BA34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202" sId="1" odxf="1" dxf="1">
    <nc r="BE34">
      <f>BC34-BD34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5" start="0" length="0">
    <dxf>
      <numFmt numFmtId="6" formatCode="#,##0_);[Red]\(#,##0\)"/>
      <alignment horizontal="center" vertical="top" readingOrder="0"/>
    </dxf>
  </rfmt>
  <rfmt sheetId="1" sqref="BA35" start="0" length="0">
    <dxf>
      <numFmt numFmtId="6" formatCode="#,##0_);[Red]\(#,##0\)"/>
      <alignment horizontal="center" vertical="top" readingOrder="0"/>
    </dxf>
  </rfmt>
  <rfmt sheetId="1" sqref="BB35" start="0" length="0">
    <dxf>
      <numFmt numFmtId="6" formatCode="#,##0_);[Red]\(#,##0\)"/>
      <alignment horizontal="center" vertical="top" readingOrder="0"/>
    </dxf>
  </rfmt>
  <rfmt sheetId="1" sqref="BC35" start="0" length="0">
    <dxf>
      <numFmt numFmtId="6" formatCode="#,##0_);[Red]\(#,##0\)"/>
      <alignment horizontal="center" vertical="top" readingOrder="0"/>
    </dxf>
  </rfmt>
  <rfmt sheetId="1" sqref="BD35" start="0" length="0">
    <dxf>
      <numFmt numFmtId="6" formatCode="#,##0_);[Red]\(#,##0\)"/>
      <alignment horizontal="center" vertical="top" readingOrder="0"/>
    </dxf>
  </rfmt>
  <rfmt sheetId="1" sqref="BE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203" sId="1" odxf="1" dxf="1">
    <nc r="AY36">
      <f>SUM(AY7:AY35)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4" sId="1" odxf="1" dxf="1">
    <nc r="AZ36">
      <f>SUM(AZ7:AZ35)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5" sId="1" odxf="1" dxf="1">
    <nc r="BA36">
      <f>SUM(BA7:BA35)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6" sId="1" odxf="1" dxf="1">
    <nc r="BB36">
      <f>SUM(BB7:BB35)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7" sId="1" odxf="1" dxf="1">
    <nc r="BC36">
      <f>SUM(BC7:BC35)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8" sId="1" odxf="1" dxf="1">
    <nc r="BD36">
      <f>SUM(BD7:BD35)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9" sId="1" odxf="1" dxf="1">
    <nc r="BE36">
      <f>SUM(BE7:BE35)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Z37" start="0" length="0">
    <dxf>
      <alignment horizontal="center" vertical="top" readingOrder="0"/>
    </dxf>
  </rfmt>
  <rfmt sheetId="1" sqref="BA37" start="0" length="0">
    <dxf>
      <alignment horizontal="center" vertical="top" readingOrder="0"/>
    </dxf>
  </rfmt>
  <rcc rId="1210" sId="1" odxf="1" s="1" dxf="1">
    <nc r="BB37">
      <f>BD36/AY36</f>
    </nc>
    <odxf>
      <numFmt numFmtId="0" formatCode="General"/>
    </odxf>
    <ndxf>
      <numFmt numFmtId="13" formatCode="0%"/>
      <alignment horizontal="center" readingOrder="0"/>
    </ndxf>
  </rcc>
  <rfmt sheetId="1" s="1" sqref="BC37" start="0" length="0">
    <dxf>
      <numFmt numFmtId="13" formatCode="0%"/>
      <alignment horizontal="center" readingOrder="0"/>
    </dxf>
  </rfmt>
  <rfmt sheetId="1" s="1" sqref="BD37" start="0" length="0">
    <dxf>
      <numFmt numFmtId="13" formatCode="0%"/>
      <alignment horizontal="center" readingOrder="0"/>
    </dxf>
  </rfmt>
  <rfmt sheetId="1" sqref="BE37" start="0" length="0">
    <dxf>
      <alignment horizontal="center" vertical="top" readingOrder="0"/>
    </dxf>
  </rfmt>
  <rfmt sheetId="1" sqref="AZ38" start="0" length="0">
    <dxf>
      <alignment horizontal="center" vertical="top" readingOrder="0"/>
    </dxf>
  </rfmt>
  <rfmt sheetId="1" sqref="BA38" start="0" length="0">
    <dxf>
      <alignment horizontal="center" vertical="top" readingOrder="0"/>
    </dxf>
  </rfmt>
  <rfmt sheetId="1" sqref="BB38" start="0" length="0">
    <dxf>
      <alignment horizontal="center" vertical="top" readingOrder="0"/>
    </dxf>
  </rfmt>
  <rfmt sheetId="1" sqref="BC38" start="0" length="0">
    <dxf>
      <alignment horizontal="center" vertical="top" readingOrder="0"/>
    </dxf>
  </rfmt>
  <rfmt sheetId="1" sqref="BD38" start="0" length="0">
    <dxf>
      <alignment horizontal="center" vertical="top" readingOrder="0"/>
    </dxf>
  </rfmt>
  <rfmt sheetId="1" sqref="BE38" start="0" length="0">
    <dxf>
      <alignment horizontal="center" vertical="top" readingOrder="0"/>
    </dxf>
  </rfmt>
  <rfmt sheetId="1" sqref="AZ39" start="0" length="0">
    <dxf>
      <alignment horizontal="center" vertical="top" readingOrder="0"/>
    </dxf>
  </rfmt>
  <rfmt sheetId="1" sqref="BA39" start="0" length="0">
    <dxf>
      <alignment horizontal="center" vertical="top" readingOrder="0"/>
    </dxf>
  </rfmt>
  <rfmt sheetId="1" sqref="BB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C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D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E39" start="0" length="0">
    <dxf>
      <alignment horizontal="center" vertical="top" readingOrder="0"/>
    </dxf>
  </rfmt>
  <rfmt sheetId="1" sqref="AZ40" start="0" length="0">
    <dxf>
      <alignment horizontal="center" vertical="top" readingOrder="0"/>
    </dxf>
  </rfmt>
  <rfmt sheetId="1" sqref="BA40" start="0" length="0">
    <dxf>
      <alignment horizontal="center" vertical="top" readingOrder="0"/>
    </dxf>
  </rfmt>
  <rfmt sheetId="1" sqref="BB40" start="0" length="0">
    <dxf>
      <alignment horizontal="center" vertical="top" readingOrder="0"/>
    </dxf>
  </rfmt>
  <rfmt sheetId="1" sqref="BC40" start="0" length="0">
    <dxf>
      <alignment horizontal="center" vertical="top" readingOrder="0"/>
    </dxf>
  </rfmt>
  <rfmt sheetId="1" sqref="BD40" start="0" length="0">
    <dxf>
      <alignment horizontal="center" vertical="top" readingOrder="0"/>
    </dxf>
  </rfmt>
  <rfmt sheetId="1" sqref="BE40" start="0" length="0">
    <dxf>
      <alignment horizontal="center" vertical="top" readingOrder="0"/>
    </dxf>
  </rfmt>
  <rfmt sheetId="1" sqref="AZ1:AZ1048576" start="0" length="0">
    <dxf>
      <alignment horizontal="center" vertical="top" readingOrder="0"/>
    </dxf>
  </rfmt>
  <rfmt sheetId="1" sqref="BA1:BA1048576" start="0" length="0">
    <dxf>
      <alignment horizontal="center" vertical="top" readingOrder="0"/>
    </dxf>
  </rfmt>
  <rfmt sheetId="1" sqref="BB1:BB1048576" start="0" length="0">
    <dxf>
      <alignment horizontal="center" vertical="top" readingOrder="0"/>
    </dxf>
  </rfmt>
  <rfmt sheetId="1" sqref="BC1:BC1048576" start="0" length="0">
    <dxf>
      <alignment horizontal="center" vertical="top" readingOrder="0"/>
    </dxf>
  </rfmt>
  <rfmt sheetId="1" sqref="BD1:BD1048576" start="0" length="0">
    <dxf>
      <alignment horizontal="center" vertical="top" readingOrder="0"/>
    </dxf>
  </rfmt>
  <rfmt sheetId="1" sqref="BE1:BE1048576" start="0" length="0">
    <dxf>
      <alignment horizontal="center" vertical="top" readingOrder="0"/>
    </dxf>
  </rfmt>
  <rcc rId="1211" sId="1">
    <nc r="BB3" t="inlineStr">
      <is>
        <t>August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2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2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2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7111.xml><?xml version="1.0" encoding="utf-8"?>
<revisions xmlns="http://schemas.openxmlformats.org/spreadsheetml/2006/main" xmlns:r="http://schemas.openxmlformats.org/officeDocument/2006/relationships">
  <rcc rId="1257" sId="1" numFmtId="4">
    <nc r="AU7">
      <v>85000</v>
    </nc>
  </rcc>
  <rcc rId="1258" sId="1">
    <nc r="AU8">
      <f>61500</f>
    </nc>
  </rcc>
  <rcc rId="1259" sId="1">
    <nc r="AU9">
      <f>165000</f>
    </nc>
  </rcc>
  <rcc rId="1260" sId="1">
    <nc r="AU12">
      <f>9500</f>
    </nc>
  </rcc>
  <rcc rId="1261" sId="1">
    <nc r="AU13">
      <f>10000</f>
    </nc>
  </rcc>
  <rcc rId="1262" sId="1">
    <nc r="AU14">
      <f>45000</f>
    </nc>
  </rcc>
  <rcc rId="1263" sId="1" numFmtId="4">
    <nc r="AU15">
      <v>0</v>
    </nc>
  </rcc>
  <rcc rId="1264" sId="1">
    <nc r="AU18">
      <f>7000</f>
    </nc>
  </rcc>
  <rcc rId="1265" sId="1">
    <nc r="AU19">
      <f>25000</f>
    </nc>
  </rcc>
  <rcc rId="1266" sId="1">
    <nc r="AU22">
      <f>4000</f>
    </nc>
  </rcc>
  <rcc rId="1267" sId="1">
    <nc r="AU23">
      <f>7000</f>
    </nc>
  </rcc>
  <rcc rId="1268" sId="1" numFmtId="4">
    <nc r="AU26">
      <v>8500</v>
    </nc>
  </rcc>
  <rcc rId="1269" sId="1">
    <nc r="AU29">
      <f>6500</f>
    </nc>
  </rcc>
  <rcc rId="1270" sId="1">
    <nc r="AU30">
      <f>25000</f>
    </nc>
  </rcc>
  <rcc rId="1271" sId="1" numFmtId="4">
    <nc r="AU31">
      <v>18000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811.xml><?xml version="1.0" encoding="utf-8"?>
<revisions xmlns="http://schemas.openxmlformats.org/spreadsheetml/2006/main" xmlns:r="http://schemas.openxmlformats.org/officeDocument/2006/relationships">
  <rcc rId="1880" sId="1" numFmtId="4">
    <oc r="BM7">
      <f>170000+50000</f>
    </oc>
    <nc r="BM7">
      <v>200000</v>
    </nc>
  </rcc>
  <rcc rId="1881" sId="1" numFmtId="4">
    <nc r="BP7">
      <v>115000</v>
    </nc>
  </rcc>
  <rcc rId="1882" sId="1" numFmtId="4">
    <nc r="BP8">
      <v>57500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.xml><?xml version="1.0" encoding="utf-8"?>
<revisions xmlns="http://schemas.openxmlformats.org/spreadsheetml/2006/main" xmlns:r="http://schemas.openxmlformats.org/officeDocument/2006/relationships">
  <rcc rId="2181" sId="1" numFmtId="4">
    <nc r="CC27">
      <v>9162.68</v>
    </nc>
  </rcc>
  <rcc rId="2182" sId="1" numFmtId="4">
    <nc r="CD26">
      <v>0</v>
    </nc>
  </rcc>
  <rcc rId="2183" sId="1" numFmtId="4">
    <nc r="CD27">
      <v>0</v>
    </nc>
  </rcc>
  <rcc rId="2184" sId="1" numFmtId="4">
    <nc r="CD35">
      <v>0</v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111.xml><?xml version="1.0" encoding="utf-8"?>
<revisions xmlns="http://schemas.openxmlformats.org/spreadsheetml/2006/main" xmlns:r="http://schemas.openxmlformats.org/officeDocument/2006/relationships">
  <rcc rId="2086" sId="1" numFmtId="4">
    <nc r="BW30">
      <v>0</v>
    </nc>
  </rcc>
  <rcc rId="2087" sId="1" numFmtId="4">
    <nc r="BW31">
      <v>4000</v>
    </nc>
  </rcc>
  <rcc rId="2088" sId="1" numFmtId="4">
    <nc r="BW32">
      <v>4000</v>
    </nc>
  </rcc>
  <rcc rId="2089" sId="1" numFmtId="4">
    <nc r="BW26">
      <v>0</v>
    </nc>
  </rcc>
  <rcc rId="2090" sId="1" numFmtId="4">
    <nc r="BW27">
      <v>0</v>
    </nc>
  </rcc>
  <rcc rId="2091" sId="1" numFmtId="4">
    <nc r="BV26">
      <v>7933.96</v>
    </nc>
  </rcc>
  <rcc rId="2092" sId="1" numFmtId="4">
    <nc r="BV27">
      <v>3778.89</v>
    </nc>
  </rcc>
  <rdn rId="0" localSheetId="1" customView="1" name="Z_F38B4310_E489_43FF_953E_F1582AC83FA0_.wvu.Cols" hidden="1" oldHidden="1">
    <oldFormula>'FY14 '!$B:$BS</oldFormula>
  </rdn>
  <rcv guid="{F38B4310-E489-43FF-953E-F1582AC83FA0}" action="delete"/>
  <rcv guid="{F38B4310-E489-43FF-953E-F1582AC83FA0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c rId="2146" sId="1">
    <oc r="BZ26">
      <f>BX26-BY26</f>
    </oc>
    <nc r="BZ26">
      <f>BT26-BV26</f>
    </nc>
  </rcc>
  <rcc rId="2147" sId="1">
    <oc r="BZ27">
      <f>BX27-BY27</f>
    </oc>
    <nc r="BZ27">
      <f>BT27-BV27</f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401.xml><?xml version="1.0" encoding="utf-8"?>
<revisions xmlns="http://schemas.openxmlformats.org/spreadsheetml/2006/main" xmlns:r="http://schemas.openxmlformats.org/officeDocument/2006/relationships">
  <rcc rId="2191" sId="1" numFmtId="4">
    <nc r="CD9">
      <v>143700</v>
    </nc>
  </rcc>
  <rcc rId="2192" sId="1" numFmtId="4">
    <nc r="CD14">
      <v>24450</v>
    </nc>
  </rcc>
  <rcc rId="2193" sId="1" numFmtId="4">
    <nc r="CD15">
      <v>5000</v>
    </nc>
  </rcc>
  <rcc rId="2194" sId="1" numFmtId="4">
    <nc r="CD7">
      <v>98000</v>
    </nc>
  </rcc>
  <rcc rId="2195" sId="1" numFmtId="4">
    <nc r="CD18">
      <v>17500</v>
    </nc>
  </rcc>
  <rcc rId="2196" sId="1" numFmtId="4">
    <nc r="CD22">
      <v>-1000</v>
    </nc>
  </rcc>
  <rcc rId="2197" sId="1" numFmtId="4">
    <nc r="CD12">
      <v>20804</v>
    </nc>
  </rcc>
  <rcc rId="2198" sId="1" numFmtId="4">
    <nc r="CD8">
      <v>60100</v>
    </nc>
  </rcc>
  <rcc rId="2199" sId="1" numFmtId="4">
    <nc r="CD19">
      <v>12500</v>
    </nc>
  </rcc>
  <rcc rId="2200" sId="1" numFmtId="4">
    <nc r="CD23">
      <v>8200</v>
    </nc>
  </rcc>
  <rcc rId="2201" sId="1" numFmtId="4">
    <nc r="CD13">
      <v>10500</v>
    </nc>
  </rcc>
  <rcc rId="2202" sId="1" numFmtId="4">
    <nc r="CC7">
      <v>95745.23</v>
    </nc>
  </rcc>
  <rcc rId="2203" sId="1" numFmtId="4">
    <nc r="CC8">
      <v>60100.65</v>
    </nc>
  </rcc>
  <rcc rId="2204" sId="1" numFmtId="4">
    <nc r="CC9">
      <v>143618.82999999999</v>
    </nc>
  </rcc>
  <rcc rId="2205" sId="1" numFmtId="4">
    <nc r="CC12">
      <v>20803.84</v>
    </nc>
  </rcc>
  <rcc rId="2206" sId="1" numFmtId="4">
    <nc r="CC13">
      <v>10467.959999999999</v>
    </nc>
  </rcc>
  <rcc rId="2207" sId="1" numFmtId="4">
    <nc r="CC14">
      <v>25028</v>
    </nc>
  </rcc>
  <rcc rId="2208" sId="1" numFmtId="4">
    <nc r="CC19">
      <v>12424.88</v>
    </nc>
  </rcc>
  <rcc rId="2209" sId="1" numFmtId="4">
    <nc r="CC23">
      <v>8140.46</v>
    </nc>
  </rcc>
  <rcc rId="2210" sId="1" numFmtId="4">
    <nc r="CC18">
      <v>17476.82</v>
    </nc>
  </rcc>
  <rcc rId="2211" sId="1" numFmtId="4">
    <nc r="CC22">
      <v>-1064.75</v>
    </nc>
  </rcc>
  <rcc rId="2212" sId="1" numFmtId="4">
    <nc r="CC15">
      <v>5000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'!$B:$BL</oldFormula>
  </rdn>
  <rcv guid="{F38B4310-E489-43FF-953E-F1582AC83FA0}" action="add"/>
</revisions>
</file>

<file path=xl/revisions/revisionLog14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fmt sheetId="1" sqref="AL1" start="0" length="0">
    <dxf>
      <alignment horizontal="center" vertical="top" readingOrder="0"/>
    </dxf>
  </rfmt>
  <rfmt sheetId="1" sqref="AM1" start="0" length="0">
    <dxf>
      <alignment horizontal="center" vertical="top" readingOrder="0"/>
    </dxf>
  </rfmt>
  <rfmt sheetId="1" sqref="AN1" start="0" length="0">
    <dxf>
      <alignment horizontal="center" vertical="top" readingOrder="0"/>
    </dxf>
  </rfmt>
  <rfmt sheetId="1" sqref="AO1" start="0" length="0">
    <dxf>
      <alignment horizontal="center" vertical="top" readingOrder="0"/>
    </dxf>
  </rfmt>
  <rfmt sheetId="1" sqref="AP1" start="0" length="0">
    <dxf>
      <alignment horizontal="center" vertical="top" readingOrder="0"/>
    </dxf>
  </rfmt>
  <rfmt sheetId="1" sqref="AQ1" start="0" length="0">
    <dxf>
      <alignment horizontal="center" vertical="top" readingOrder="0"/>
    </dxf>
  </rfmt>
  <rfmt sheetId="1" sqref="AL2" start="0" length="0">
    <dxf>
      <alignment horizontal="center" vertical="top" readingOrder="0"/>
    </dxf>
  </rfmt>
  <rfmt sheetId="1" sqref="AM2" start="0" length="0">
    <dxf>
      <alignment horizontal="center" vertical="top" readingOrder="0"/>
    </dxf>
  </rfmt>
  <rfmt sheetId="1" sqref="AN2" start="0" length="0">
    <dxf>
      <alignment horizontal="center" vertical="top" readingOrder="0"/>
    </dxf>
  </rfmt>
  <rfmt sheetId="1" sqref="AO2" start="0" length="0">
    <dxf>
      <alignment horizontal="center" vertical="top" readingOrder="0"/>
    </dxf>
  </rfmt>
  <rfmt sheetId="1" sqref="AP2" start="0" length="0">
    <dxf>
      <alignment horizontal="center" vertical="top" readingOrder="0"/>
    </dxf>
  </rfmt>
  <rfmt sheetId="1" sqref="AQ2" start="0" length="0">
    <dxf>
      <alignment horizontal="center" vertical="top" readingOrder="0"/>
    </dxf>
  </rfmt>
  <rfmt sheetId="1" sqref="AK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L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M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N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O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P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Q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K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0" sId="1" odxf="1" dxf="1">
    <nc r="AL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1" sId="1" odxf="1" dxf="1">
    <nc r="AM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2" sId="1" odxf="1" dxf="1">
    <nc r="AN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3" sId="1" odxf="1" dxf="1" quotePrefix="1">
    <nc r="AO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4" sId="1" odxf="1" dxf="1" quotePrefix="1">
    <nc r="AP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5" sId="1" odxf="1" dxf="1" quotePrefix="1">
    <nc r="AQ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6" sId="1" odxf="1" dxf="1">
    <nc r="AK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7" sId="1" odxf="1" dxf="1">
    <nc r="AL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" sId="1" odxf="1" dxf="1">
    <nc r="AM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" sId="1" odxf="1" dxf="1">
    <nc r="AN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" sId="1" odxf="1" dxf="1">
    <nc r="AO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" sId="1" odxf="1" dxf="1">
    <nc r="AP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" sId="1" odxf="1" dxf="1">
    <nc r="AQ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K6" start="0" length="0">
    <dxf>
      <alignment horizontal="center" vertical="top" readingOrder="0"/>
      <border outline="0">
        <left style="thin">
          <color indexed="64"/>
        </left>
      </border>
    </dxf>
  </rfmt>
  <rfmt sheetId="1" sqref="AL6" start="0" length="0">
    <dxf>
      <alignment horizontal="center" vertical="top" readingOrder="0"/>
    </dxf>
  </rfmt>
  <rfmt sheetId="1" sqref="AM6" start="0" length="0">
    <dxf>
      <alignment horizontal="center" vertical="top" readingOrder="0"/>
    </dxf>
  </rfmt>
  <rfmt sheetId="1" sqref="AN6" start="0" length="0">
    <dxf>
      <alignment horizontal="center" vertical="top" readingOrder="0"/>
    </dxf>
  </rfmt>
  <rfmt sheetId="1" sqref="AO6" start="0" length="0">
    <dxf>
      <alignment horizontal="center" vertical="top" readingOrder="0"/>
    </dxf>
  </rfmt>
  <rfmt sheetId="1" sqref="AP6" start="0" length="0">
    <dxf>
      <alignment horizontal="center" vertical="top" readingOrder="0"/>
    </dxf>
  </rfmt>
  <rfmt sheetId="1" sqref="AQ6" start="0" length="0">
    <dxf>
      <alignment horizontal="center" vertical="top" readingOrder="0"/>
      <border outline="0">
        <right style="thin">
          <color indexed="64"/>
        </right>
      </border>
    </dxf>
  </rfmt>
  <rcc rId="713" sId="1" odxf="1" dxf="1" numFmtId="4">
    <nc r="AK7">
      <v>160000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14" sId="1" odxf="1" dxf="1" numFmtId="4">
    <nc r="AL7">
      <v>85000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7" start="0" length="0">
    <dxf>
      <numFmt numFmtId="6" formatCode="#,##0_);[Red]\(#,##0\)"/>
      <alignment horizontal="center" vertical="top" readingOrder="0"/>
    </dxf>
  </rfmt>
  <rfmt sheetId="1" sqref="AN7" start="0" length="0">
    <dxf>
      <numFmt numFmtId="6" formatCode="#,##0_);[Red]\(#,##0\)"/>
      <alignment horizontal="center" vertical="top" readingOrder="0"/>
    </dxf>
  </rfmt>
  <rcc rId="715" sId="1" odxf="1" dxf="1">
    <nc r="AO7">
      <f>AL7+AN7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16" sId="1" odxf="1" dxf="1">
    <nc r="AP7">
      <f>AL7+AM7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17" sId="1" odxf="1" dxf="1">
    <nc r="AQ7">
      <f>AO7-AP7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18" sId="1" odxf="1" dxf="1" numFmtId="4">
    <nc r="AK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19" sId="1" odxf="1" dxf="1" numFmtId="4">
    <nc r="AL8">
      <v>52500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8" start="0" length="0">
    <dxf>
      <numFmt numFmtId="6" formatCode="#,##0_);[Red]\(#,##0\)"/>
      <alignment horizontal="center" vertical="top" readingOrder="0"/>
    </dxf>
  </rfmt>
  <rfmt sheetId="1" sqref="AN8" start="0" length="0">
    <dxf>
      <numFmt numFmtId="6" formatCode="#,##0_);[Red]\(#,##0\)"/>
      <alignment horizontal="center" vertical="top" readingOrder="0"/>
    </dxf>
  </rfmt>
  <rcc rId="720" sId="1" odxf="1" dxf="1">
    <nc r="AO8">
      <f>AL8+AN8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1" sId="1" odxf="1" dxf="1">
    <nc r="AP8">
      <f>AL8+AM8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2" sId="1" odxf="1" dxf="1">
    <nc r="AQ8">
      <f>AO8-AP8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23" sId="1" odxf="1" dxf="1" numFmtId="4">
    <nc r="AK9">
      <v>270000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24" sId="1" odxf="1" dxf="1" numFmtId="4">
    <nc r="AL9">
      <v>135000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9" start="0" length="0">
    <dxf>
      <numFmt numFmtId="6" formatCode="#,##0_);[Red]\(#,##0\)"/>
      <alignment horizontal="center" vertical="top" readingOrder="0"/>
    </dxf>
  </rfmt>
  <rfmt sheetId="1" sqref="AN9" start="0" length="0">
    <dxf>
      <numFmt numFmtId="6" formatCode="#,##0_);[Red]\(#,##0\)"/>
      <alignment horizontal="center" vertical="top" readingOrder="0"/>
    </dxf>
  </rfmt>
  <rcc rId="725" sId="1" odxf="1" dxf="1">
    <nc r="AO9">
      <f>AL9+AN9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6" sId="1" odxf="1" dxf="1">
    <nc r="AP9">
      <f>AL9+AM9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7" sId="1" odxf="1" dxf="1">
    <nc r="AQ9">
      <f>AO9-AP9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0" start="0" length="0">
    <dxf>
      <numFmt numFmtId="6" formatCode="#,##0_);[Red]\(#,##0\)"/>
      <alignment horizontal="center" vertical="top" readingOrder="0"/>
    </dxf>
  </rfmt>
  <rfmt sheetId="1" sqref="AM10" start="0" length="0">
    <dxf>
      <numFmt numFmtId="6" formatCode="#,##0_);[Red]\(#,##0\)"/>
      <alignment horizontal="center" vertical="top" readingOrder="0"/>
    </dxf>
  </rfmt>
  <rfmt sheetId="1" sqref="AN10" start="0" length="0">
    <dxf>
      <numFmt numFmtId="6" formatCode="#,##0_);[Red]\(#,##0\)"/>
      <alignment horizontal="center" vertical="top" readingOrder="0"/>
    </dxf>
  </rfmt>
  <rfmt sheetId="1" sqref="AO10" start="0" length="0">
    <dxf>
      <numFmt numFmtId="6" formatCode="#,##0_);[Red]\(#,##0\)"/>
      <alignment horizontal="center" vertical="top" readingOrder="0"/>
    </dxf>
  </rfmt>
  <rfmt sheetId="1" sqref="AP10" start="0" length="0">
    <dxf>
      <numFmt numFmtId="6" formatCode="#,##0_);[Red]\(#,##0\)"/>
      <alignment horizontal="center" vertical="top" readingOrder="0"/>
    </dxf>
  </rfmt>
  <rfmt sheetId="1" sqref="AQ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1" start="0" length="0">
    <dxf>
      <numFmt numFmtId="6" formatCode="#,##0_);[Red]\(#,##0\)"/>
      <alignment horizontal="center" vertical="top" readingOrder="0"/>
    </dxf>
  </rfmt>
  <rfmt sheetId="1" sqref="AM11" start="0" length="0">
    <dxf>
      <numFmt numFmtId="6" formatCode="#,##0_);[Red]\(#,##0\)"/>
      <alignment horizontal="center" vertical="top" readingOrder="0"/>
    </dxf>
  </rfmt>
  <rfmt sheetId="1" sqref="AN11" start="0" length="0">
    <dxf>
      <numFmt numFmtId="6" formatCode="#,##0_);[Red]\(#,##0\)"/>
      <alignment horizontal="center" vertical="top" readingOrder="0"/>
    </dxf>
  </rfmt>
  <rfmt sheetId="1" sqref="AO11" start="0" length="0">
    <dxf>
      <numFmt numFmtId="6" formatCode="#,##0_);[Red]\(#,##0\)"/>
      <alignment horizontal="center" vertical="top" readingOrder="0"/>
    </dxf>
  </rfmt>
  <rfmt sheetId="1" sqref="AP11" start="0" length="0">
    <dxf>
      <numFmt numFmtId="6" formatCode="#,##0_);[Red]\(#,##0\)"/>
      <alignment horizontal="center" vertical="top" readingOrder="0"/>
    </dxf>
  </rfmt>
  <rfmt sheetId="1" sqref="AQ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28" sId="1" odxf="1" dxf="1" numFmtId="4">
    <nc r="AK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29" sId="1" odxf="1" dxf="1" numFmtId="4">
    <nc r="AL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2" start="0" length="0">
    <dxf>
      <numFmt numFmtId="6" formatCode="#,##0_);[Red]\(#,##0\)"/>
      <alignment horizontal="center" vertical="top" readingOrder="0"/>
    </dxf>
  </rfmt>
  <rfmt sheetId="1" sqref="AN12" start="0" length="0">
    <dxf>
      <numFmt numFmtId="6" formatCode="#,##0_);[Red]\(#,##0\)"/>
      <alignment horizontal="center" vertical="top" readingOrder="0"/>
    </dxf>
  </rfmt>
  <rcc rId="730" sId="1" odxf="1" dxf="1">
    <nc r="AO12">
      <f>AL12+AN12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1" sId="1" odxf="1" dxf="1">
    <nc r="AP12">
      <f>AL12+AM12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2" sId="1" odxf="1" dxf="1">
    <nc r="AQ12">
      <f>AO12-AP12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33" sId="1" odxf="1" dxf="1" numFmtId="4">
    <nc r="AK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34" sId="1" odxf="1" dxf="1" numFmtId="4">
    <nc r="AL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3" start="0" length="0">
    <dxf>
      <numFmt numFmtId="6" formatCode="#,##0_);[Red]\(#,##0\)"/>
      <alignment horizontal="center" vertical="top" readingOrder="0"/>
    </dxf>
  </rfmt>
  <rfmt sheetId="1" sqref="AN13" start="0" length="0">
    <dxf>
      <numFmt numFmtId="6" formatCode="#,##0_);[Red]\(#,##0\)"/>
      <alignment horizontal="center" vertical="top" readingOrder="0"/>
    </dxf>
  </rfmt>
  <rcc rId="735" sId="1" odxf="1" dxf="1">
    <nc r="AO13">
      <f>AL13+AN13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6" sId="1" odxf="1" dxf="1">
    <nc r="AP13">
      <f>AL13+AM13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7" sId="1" odxf="1" dxf="1">
    <nc r="AQ13">
      <f>AO13-AP13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38" sId="1" odxf="1" dxf="1" numFmtId="4">
    <nc r="AK14">
      <v>50000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39" sId="1" odxf="1" dxf="1" numFmtId="4">
    <nc r="AL14">
      <v>25000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4" start="0" length="0">
    <dxf>
      <numFmt numFmtId="6" formatCode="#,##0_);[Red]\(#,##0\)"/>
      <alignment horizontal="center" vertical="top" readingOrder="0"/>
    </dxf>
  </rfmt>
  <rfmt sheetId="1" sqref="AN14" start="0" length="0">
    <dxf>
      <numFmt numFmtId="6" formatCode="#,##0_);[Red]\(#,##0\)"/>
      <alignment horizontal="center" vertical="top" readingOrder="0"/>
    </dxf>
  </rfmt>
  <rcc rId="740" sId="1" odxf="1" dxf="1">
    <nc r="AO14">
      <f>AL14+AN14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1" sId="1" odxf="1" dxf="1">
    <nc r="AP14">
      <f>AL14+AM14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2" sId="1" odxf="1" dxf="1">
    <nc r="AQ14">
      <f>AO14-AP14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5" start="0" length="0">
    <dxf>
      <numFmt numFmtId="6" formatCode="#,##0_);[Red]\(#,##0\)"/>
      <fill>
        <patternFill patternType="solid">
          <bgColor rgb="FFFFFF00"/>
        </patternFill>
      </fill>
      <alignment horizontal="center" vertical="top" readingOrder="0"/>
      <border outline="0">
        <left style="thin">
          <color indexed="64"/>
        </left>
      </border>
    </dxf>
  </rfmt>
  <rcc rId="743" sId="1" odxf="1" dxf="1" numFmtId="4">
    <nc r="AL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5" start="0" length="0">
    <dxf>
      <numFmt numFmtId="6" formatCode="#,##0_);[Red]\(#,##0\)"/>
      <alignment horizontal="center" vertical="top" readingOrder="0"/>
    </dxf>
  </rfmt>
  <rfmt sheetId="1" sqref="AN15" start="0" length="0">
    <dxf>
      <numFmt numFmtId="6" formatCode="#,##0_);[Red]\(#,##0\)"/>
      <alignment horizontal="center" vertical="top" readingOrder="0"/>
    </dxf>
  </rfmt>
  <rcc rId="744" sId="1" odxf="1" dxf="1">
    <nc r="AO15">
      <f>AL15+AN15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5" sId="1" odxf="1" dxf="1">
    <nc r="AP15">
      <f>AL15+AM15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6" sId="1" odxf="1" dxf="1">
    <nc r="AQ15">
      <f>AO15-AP15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6" start="0" length="0">
    <dxf>
      <numFmt numFmtId="6" formatCode="#,##0_);[Red]\(#,##0\)"/>
      <alignment horizontal="center" vertical="top" readingOrder="0"/>
    </dxf>
  </rfmt>
  <rfmt sheetId="1" sqref="AM16" start="0" length="0">
    <dxf>
      <numFmt numFmtId="6" formatCode="#,##0_);[Red]\(#,##0\)"/>
      <alignment horizontal="center" vertical="top" readingOrder="0"/>
    </dxf>
  </rfmt>
  <rfmt sheetId="1" sqref="AN16" start="0" length="0">
    <dxf>
      <numFmt numFmtId="6" formatCode="#,##0_);[Red]\(#,##0\)"/>
      <alignment horizontal="center" vertical="top" readingOrder="0"/>
    </dxf>
  </rfmt>
  <rfmt sheetId="1" sqref="AO16" start="0" length="0">
    <dxf>
      <numFmt numFmtId="6" formatCode="#,##0_);[Red]\(#,##0\)"/>
      <alignment horizontal="center" vertical="top" readingOrder="0"/>
    </dxf>
  </rfmt>
  <rfmt sheetId="1" sqref="AP16" start="0" length="0">
    <dxf>
      <numFmt numFmtId="6" formatCode="#,##0_);[Red]\(#,##0\)"/>
      <alignment horizontal="center" vertical="top" readingOrder="0"/>
    </dxf>
  </rfmt>
  <rfmt sheetId="1" sqref="AQ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7" start="0" length="0">
    <dxf>
      <numFmt numFmtId="6" formatCode="#,##0_);[Red]\(#,##0\)"/>
      <alignment horizontal="center" vertical="top" readingOrder="0"/>
    </dxf>
  </rfmt>
  <rfmt sheetId="1" sqref="AM17" start="0" length="0">
    <dxf>
      <numFmt numFmtId="6" formatCode="#,##0_);[Red]\(#,##0\)"/>
      <alignment horizontal="center" vertical="top" readingOrder="0"/>
    </dxf>
  </rfmt>
  <rfmt sheetId="1" sqref="AN17" start="0" length="0">
    <dxf>
      <numFmt numFmtId="6" formatCode="#,##0_);[Red]\(#,##0\)"/>
      <alignment horizontal="center" vertical="top" readingOrder="0"/>
    </dxf>
  </rfmt>
  <rfmt sheetId="1" sqref="AO17" start="0" length="0">
    <dxf>
      <numFmt numFmtId="6" formatCode="#,##0_);[Red]\(#,##0\)"/>
      <alignment horizontal="center" vertical="top" readingOrder="0"/>
    </dxf>
  </rfmt>
  <rfmt sheetId="1" sqref="AP17" start="0" length="0">
    <dxf>
      <numFmt numFmtId="6" formatCode="#,##0_);[Red]\(#,##0\)"/>
      <alignment horizontal="center" vertical="top" readingOrder="0"/>
    </dxf>
  </rfmt>
  <rfmt sheetId="1" sqref="AQ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47" sId="1" odxf="1" dxf="1" numFmtId="4">
    <nc r="AK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48" sId="1" odxf="1" dxf="1" numFmtId="4">
    <nc r="AL18">
      <v>4000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8" start="0" length="0">
    <dxf>
      <numFmt numFmtId="6" formatCode="#,##0_);[Red]\(#,##0\)"/>
      <alignment horizontal="center" vertical="top" readingOrder="0"/>
    </dxf>
  </rfmt>
  <rfmt sheetId="1" sqref="AN18" start="0" length="0">
    <dxf>
      <numFmt numFmtId="6" formatCode="#,##0_);[Red]\(#,##0\)"/>
      <alignment horizontal="center" vertical="top" readingOrder="0"/>
    </dxf>
  </rfmt>
  <rcc rId="749" sId="1" odxf="1" dxf="1">
    <nc r="AO18">
      <f>AL18+AN18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0" sId="1" odxf="1" dxf="1">
    <nc r="AP18">
      <f>AL18+AM18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1" sId="1" odxf="1" dxf="1">
    <nc r="AQ18">
      <f>AO18-AP18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52" sId="1" odxf="1" dxf="1" numFmtId="4">
    <nc r="AK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53" sId="1" odxf="1" dxf="1" numFmtId="4">
    <nc r="AL19">
      <v>21000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9" start="0" length="0">
    <dxf>
      <numFmt numFmtId="6" formatCode="#,##0_);[Red]\(#,##0\)"/>
      <alignment horizontal="center" vertical="top" readingOrder="0"/>
    </dxf>
  </rfmt>
  <rfmt sheetId="1" sqref="AN19" start="0" length="0">
    <dxf>
      <numFmt numFmtId="6" formatCode="#,##0_);[Red]\(#,##0\)"/>
      <alignment horizontal="center" vertical="top" readingOrder="0"/>
    </dxf>
  </rfmt>
  <rcc rId="754" sId="1" odxf="1" dxf="1">
    <nc r="AO19">
      <f>AL19+AN19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5" sId="1" odxf="1" dxf="1">
    <nc r="AP19">
      <f>AL19+AM19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6" sId="1" odxf="1" dxf="1">
    <nc r="AQ19">
      <f>AO19-AP19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0" start="0" length="0">
    <dxf>
      <numFmt numFmtId="6" formatCode="#,##0_);[Red]\(#,##0\)"/>
      <alignment horizontal="center" vertical="top" readingOrder="0"/>
    </dxf>
  </rfmt>
  <rfmt sheetId="1" sqref="AM20" start="0" length="0">
    <dxf>
      <numFmt numFmtId="6" formatCode="#,##0_);[Red]\(#,##0\)"/>
      <alignment horizontal="center" vertical="top" readingOrder="0"/>
    </dxf>
  </rfmt>
  <rfmt sheetId="1" sqref="AN20" start="0" length="0">
    <dxf>
      <numFmt numFmtId="6" formatCode="#,##0_);[Red]\(#,##0\)"/>
      <alignment horizontal="center" vertical="top" readingOrder="0"/>
    </dxf>
  </rfmt>
  <rfmt sheetId="1" sqref="AO20" start="0" length="0">
    <dxf>
      <numFmt numFmtId="6" formatCode="#,##0_);[Red]\(#,##0\)"/>
      <alignment horizontal="center" vertical="top" readingOrder="0"/>
    </dxf>
  </rfmt>
  <rfmt sheetId="1" sqref="AP20" start="0" length="0">
    <dxf>
      <numFmt numFmtId="6" formatCode="#,##0_);[Red]\(#,##0\)"/>
      <alignment horizontal="center" vertical="top" readingOrder="0"/>
    </dxf>
  </rfmt>
  <rfmt sheetId="1" sqref="AQ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1" start="0" length="0">
    <dxf>
      <numFmt numFmtId="6" formatCode="#,##0_);[Red]\(#,##0\)"/>
      <alignment horizontal="center" vertical="top" readingOrder="0"/>
    </dxf>
  </rfmt>
  <rfmt sheetId="1" sqref="AM21" start="0" length="0">
    <dxf>
      <numFmt numFmtId="6" formatCode="#,##0_);[Red]\(#,##0\)"/>
      <alignment horizontal="center" vertical="top" readingOrder="0"/>
    </dxf>
  </rfmt>
  <rfmt sheetId="1" sqref="AN21" start="0" length="0">
    <dxf>
      <numFmt numFmtId="6" formatCode="#,##0_);[Red]\(#,##0\)"/>
      <alignment horizontal="center" vertical="top" readingOrder="0"/>
    </dxf>
  </rfmt>
  <rfmt sheetId="1" sqref="AO21" start="0" length="0">
    <dxf>
      <numFmt numFmtId="6" formatCode="#,##0_);[Red]\(#,##0\)"/>
      <alignment horizontal="center" vertical="top" readingOrder="0"/>
    </dxf>
  </rfmt>
  <rfmt sheetId="1" sqref="AP21" start="0" length="0">
    <dxf>
      <numFmt numFmtId="6" formatCode="#,##0_);[Red]\(#,##0\)"/>
      <alignment horizontal="center" vertical="top" readingOrder="0"/>
    </dxf>
  </rfmt>
  <rfmt sheetId="1" sqref="AQ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57" sId="1" odxf="1" dxf="1" numFmtId="4">
    <nc r="AK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58" sId="1" odxf="1" dxf="1" numFmtId="4">
    <nc r="AL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2" start="0" length="0">
    <dxf>
      <numFmt numFmtId="6" formatCode="#,##0_);[Red]\(#,##0\)"/>
      <alignment horizontal="center" vertical="top" readingOrder="0"/>
    </dxf>
  </rfmt>
  <rfmt sheetId="1" sqref="AN22" start="0" length="0">
    <dxf>
      <numFmt numFmtId="6" formatCode="#,##0_);[Red]\(#,##0\)"/>
      <alignment horizontal="center" vertical="top" readingOrder="0"/>
    </dxf>
  </rfmt>
  <rcc rId="759" sId="1" odxf="1" dxf="1">
    <nc r="AO22">
      <f>AL22+AN22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0" sId="1" odxf="1" dxf="1">
    <nc r="AP22">
      <f>AL22+AM22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1" sId="1" odxf="1" dxf="1">
    <nc r="AQ22">
      <f>AO22-AP22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62" sId="1" odxf="1" dxf="1" numFmtId="4">
    <nc r="AK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63" sId="1" odxf="1" dxf="1" numFmtId="4">
    <nc r="AL23">
      <v>7000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3" start="0" length="0">
    <dxf>
      <numFmt numFmtId="6" formatCode="#,##0_);[Red]\(#,##0\)"/>
      <alignment horizontal="center" vertical="top" readingOrder="0"/>
    </dxf>
  </rfmt>
  <rfmt sheetId="1" sqref="AN23" start="0" length="0">
    <dxf>
      <numFmt numFmtId="6" formatCode="#,##0_);[Red]\(#,##0\)"/>
      <alignment horizontal="center" vertical="top" readingOrder="0"/>
    </dxf>
  </rfmt>
  <rcc rId="764" sId="1" odxf="1" dxf="1">
    <nc r="AO23">
      <f>AL23+AN23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5" sId="1" odxf="1" dxf="1">
    <nc r="AP23">
      <f>AL23+AM23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6" sId="1" odxf="1" dxf="1">
    <nc r="AQ23">
      <f>AO23-AP23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4" start="0" length="0">
    <dxf>
      <numFmt numFmtId="6" formatCode="#,##0_);[Red]\(#,##0\)"/>
      <alignment horizontal="center" vertical="top" readingOrder="0"/>
    </dxf>
  </rfmt>
  <rfmt sheetId="1" sqref="AM24" start="0" length="0">
    <dxf>
      <numFmt numFmtId="6" formatCode="#,##0_);[Red]\(#,##0\)"/>
      <alignment horizontal="center" vertical="top" readingOrder="0"/>
    </dxf>
  </rfmt>
  <rfmt sheetId="1" sqref="AN24" start="0" length="0">
    <dxf>
      <numFmt numFmtId="6" formatCode="#,##0_);[Red]\(#,##0\)"/>
      <alignment horizontal="center" vertical="top" readingOrder="0"/>
    </dxf>
  </rfmt>
  <rfmt sheetId="1" sqref="AO24" start="0" length="0">
    <dxf>
      <numFmt numFmtId="6" formatCode="#,##0_);[Red]\(#,##0\)"/>
      <alignment horizontal="center" vertical="top" readingOrder="0"/>
    </dxf>
  </rfmt>
  <rfmt sheetId="1" sqref="AP24" start="0" length="0">
    <dxf>
      <numFmt numFmtId="6" formatCode="#,##0_);[Red]\(#,##0\)"/>
      <alignment horizontal="center" vertical="top" readingOrder="0"/>
    </dxf>
  </rfmt>
  <rfmt sheetId="1" sqref="AQ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5" start="0" length="0">
    <dxf>
      <numFmt numFmtId="6" formatCode="#,##0_);[Red]\(#,##0\)"/>
      <alignment horizontal="center" vertical="top" readingOrder="0"/>
    </dxf>
  </rfmt>
  <rfmt sheetId="1" sqref="AM25" start="0" length="0">
    <dxf>
      <numFmt numFmtId="6" formatCode="#,##0_);[Red]\(#,##0\)"/>
      <alignment horizontal="center" vertical="top" readingOrder="0"/>
    </dxf>
  </rfmt>
  <rfmt sheetId="1" sqref="AN25" start="0" length="0">
    <dxf>
      <numFmt numFmtId="6" formatCode="#,##0_);[Red]\(#,##0\)"/>
      <alignment horizontal="center" vertical="top" readingOrder="0"/>
    </dxf>
  </rfmt>
  <rfmt sheetId="1" sqref="AO25" start="0" length="0">
    <dxf>
      <numFmt numFmtId="6" formatCode="#,##0_);[Red]\(#,##0\)"/>
      <alignment horizontal="center" vertical="top" readingOrder="0"/>
    </dxf>
  </rfmt>
  <rfmt sheetId="1" sqref="AP25" start="0" length="0">
    <dxf>
      <numFmt numFmtId="6" formatCode="#,##0_);[Red]\(#,##0\)"/>
      <alignment horizontal="center" vertical="top" readingOrder="0"/>
    </dxf>
  </rfmt>
  <rfmt sheetId="1" sqref="AQ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67" sId="1" odxf="1" dxf="1" numFmtId="4">
    <nc r="AK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68" sId="1" odxf="1" dxf="1" numFmtId="4">
    <nc r="AL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6" start="0" length="0">
    <dxf>
      <numFmt numFmtId="6" formatCode="#,##0_);[Red]\(#,##0\)"/>
      <alignment horizontal="center" vertical="top" readingOrder="0"/>
    </dxf>
  </rfmt>
  <rfmt sheetId="1" sqref="AN26" start="0" length="0">
    <dxf>
      <numFmt numFmtId="6" formatCode="#,##0_);[Red]\(#,##0\)"/>
      <alignment horizontal="center" vertical="top" readingOrder="0"/>
    </dxf>
  </rfmt>
  <rcc rId="769" sId="1" odxf="1" dxf="1">
    <nc r="AO26">
      <f>AL26+AN26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0" sId="1" odxf="1" dxf="1">
    <nc r="AP26">
      <f>AL26+AM26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1" sId="1" odxf="1" dxf="1">
    <nc r="AQ26">
      <f>AO26-AP26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7" start="0" length="0">
    <dxf>
      <numFmt numFmtId="6" formatCode="#,##0_);[Red]\(#,##0\)"/>
      <alignment horizontal="center" vertical="top" readingOrder="0"/>
    </dxf>
  </rfmt>
  <rfmt sheetId="1" sqref="AM27" start="0" length="0">
    <dxf>
      <numFmt numFmtId="6" formatCode="#,##0_);[Red]\(#,##0\)"/>
      <alignment horizontal="center" vertical="top" readingOrder="0"/>
    </dxf>
  </rfmt>
  <rfmt sheetId="1" sqref="AN27" start="0" length="0">
    <dxf>
      <numFmt numFmtId="6" formatCode="#,##0_);[Red]\(#,##0\)"/>
      <alignment horizontal="center" vertical="top" readingOrder="0"/>
    </dxf>
  </rfmt>
  <rfmt sheetId="1" sqref="AO27" start="0" length="0">
    <dxf>
      <numFmt numFmtId="6" formatCode="#,##0_);[Red]\(#,##0\)"/>
      <alignment horizontal="center" vertical="top" readingOrder="0"/>
    </dxf>
  </rfmt>
  <rfmt sheetId="1" sqref="AP27" start="0" length="0">
    <dxf>
      <numFmt numFmtId="6" formatCode="#,##0_);[Red]\(#,##0\)"/>
      <alignment horizontal="center" vertical="top" readingOrder="0"/>
    </dxf>
  </rfmt>
  <rfmt sheetId="1" sqref="AQ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8" start="0" length="0">
    <dxf>
      <numFmt numFmtId="6" formatCode="#,##0_);[Red]\(#,##0\)"/>
      <alignment horizontal="center" vertical="top" readingOrder="0"/>
    </dxf>
  </rfmt>
  <rfmt sheetId="1" sqref="AM28" start="0" length="0">
    <dxf>
      <numFmt numFmtId="6" formatCode="#,##0_);[Red]\(#,##0\)"/>
      <alignment horizontal="center" vertical="top" readingOrder="0"/>
    </dxf>
  </rfmt>
  <rfmt sheetId="1" sqref="AN28" start="0" length="0">
    <dxf>
      <numFmt numFmtId="6" formatCode="#,##0_);[Red]\(#,##0\)"/>
      <alignment horizontal="center" vertical="top" readingOrder="0"/>
    </dxf>
  </rfmt>
  <rfmt sheetId="1" sqref="AO28" start="0" length="0">
    <dxf>
      <numFmt numFmtId="6" formatCode="#,##0_);[Red]\(#,##0\)"/>
      <alignment horizontal="center" vertical="top" readingOrder="0"/>
    </dxf>
  </rfmt>
  <rfmt sheetId="1" sqref="AP28" start="0" length="0">
    <dxf>
      <numFmt numFmtId="6" formatCode="#,##0_);[Red]\(#,##0\)"/>
      <alignment horizontal="center" vertical="top" readingOrder="0"/>
    </dxf>
  </rfmt>
  <rfmt sheetId="1" sqref="AQ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72" sId="1" odxf="1" dxf="1" numFmtId="4">
    <nc r="AK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73" sId="1" odxf="1" dxf="1">
    <nc r="AL29">
      <f>4000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9" start="0" length="0">
    <dxf>
      <numFmt numFmtId="6" formatCode="#,##0_);[Red]\(#,##0\)"/>
      <alignment horizontal="center" vertical="top" readingOrder="0"/>
    </dxf>
  </rfmt>
  <rfmt sheetId="1" sqref="AN29" start="0" length="0">
    <dxf>
      <numFmt numFmtId="6" formatCode="#,##0_);[Red]\(#,##0\)"/>
      <alignment horizontal="center" vertical="top" readingOrder="0"/>
    </dxf>
  </rfmt>
  <rcc rId="774" sId="1" odxf="1" dxf="1">
    <nc r="AO29">
      <f>AL29+AN29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5" sId="1" odxf="1" dxf="1">
    <nc r="AP29">
      <f>AL29+AM29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6" sId="1" odxf="1" dxf="1">
    <nc r="AQ29">
      <f>AO29-AP29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77" sId="1" odxf="1" dxf="1" numFmtId="4">
    <nc r="AK30">
      <v>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78" sId="1" odxf="1" dxf="1" numFmtId="4">
    <nc r="AL30">
      <v>30000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30" start="0" length="0">
    <dxf>
      <numFmt numFmtId="6" formatCode="#,##0_);[Red]\(#,##0\)"/>
      <alignment horizontal="center" vertical="top" readingOrder="0"/>
    </dxf>
  </rfmt>
  <rfmt sheetId="1" sqref="AN30" start="0" length="0">
    <dxf>
      <numFmt numFmtId="6" formatCode="#,##0_);[Red]\(#,##0\)"/>
      <alignment horizontal="center" vertical="top" readingOrder="0"/>
    </dxf>
  </rfmt>
  <rcc rId="779" sId="1" odxf="1" dxf="1">
    <nc r="AO30">
      <f>AL30+AN30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0" sId="1" odxf="1" dxf="1">
    <nc r="AP30">
      <f>AL30+AM30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1" sId="1" odxf="1" dxf="1">
    <nc r="AQ30">
      <f>AO30-AP30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82" sId="1" odxf="1" dxf="1" numFmtId="4">
    <nc r="AK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83" sId="1" odxf="1" dxf="1" numFmtId="4">
    <nc r="AL3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31" start="0" length="0">
    <dxf>
      <numFmt numFmtId="6" formatCode="#,##0_);[Red]\(#,##0\)"/>
      <alignment horizontal="center" vertical="top" readingOrder="0"/>
    </dxf>
  </rfmt>
  <rfmt sheetId="1" sqref="AN31" start="0" length="0">
    <dxf>
      <numFmt numFmtId="6" formatCode="#,##0_);[Red]\(#,##0\)"/>
      <alignment horizontal="center" vertical="top" readingOrder="0"/>
    </dxf>
  </rfmt>
  <rcc rId="784" sId="1" odxf="1" dxf="1">
    <nc r="AO31">
      <f>AL31+AN31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5" sId="1" odxf="1" dxf="1">
    <nc r="AP31">
      <f>AL31+AM31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6" sId="1" odxf="1" dxf="1">
    <nc r="AQ31">
      <f>AO31-AP31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2" start="0" length="0">
    <dxf>
      <numFmt numFmtId="6" formatCode="#,##0_);[Red]\(#,##0\)"/>
      <alignment horizontal="center" vertical="top" readingOrder="0"/>
    </dxf>
  </rfmt>
  <rfmt sheetId="1" sqref="AM32" start="0" length="0">
    <dxf>
      <numFmt numFmtId="6" formatCode="#,##0_);[Red]\(#,##0\)"/>
      <alignment horizontal="center" vertical="top" readingOrder="0"/>
    </dxf>
  </rfmt>
  <rfmt sheetId="1" sqref="AN32" start="0" length="0">
    <dxf>
      <numFmt numFmtId="6" formatCode="#,##0_);[Red]\(#,##0\)"/>
      <alignment horizontal="center" vertical="top" readingOrder="0"/>
    </dxf>
  </rfmt>
  <rfmt sheetId="1" sqref="AO32" start="0" length="0">
    <dxf>
      <numFmt numFmtId="6" formatCode="#,##0_);[Red]\(#,##0\)"/>
      <alignment horizontal="center" vertical="top" readingOrder="0"/>
    </dxf>
  </rfmt>
  <rfmt sheetId="1" sqref="AP32" start="0" length="0">
    <dxf>
      <numFmt numFmtId="6" formatCode="#,##0_);[Red]\(#,##0\)"/>
      <alignment horizontal="center" vertical="top" readingOrder="0"/>
    </dxf>
  </rfmt>
  <rfmt sheetId="1" sqref="AQ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3" start="0" length="0">
    <dxf>
      <numFmt numFmtId="6" formatCode="#,##0_);[Red]\(#,##0\)"/>
      <alignment horizontal="center" vertical="top" readingOrder="0"/>
    </dxf>
  </rfmt>
  <rfmt sheetId="1" sqref="AM33" start="0" length="0">
    <dxf>
      <numFmt numFmtId="6" formatCode="#,##0_);[Red]\(#,##0\)"/>
      <alignment horizontal="center" vertical="top" readingOrder="0"/>
    </dxf>
  </rfmt>
  <rfmt sheetId="1" sqref="AN33" start="0" length="0">
    <dxf>
      <numFmt numFmtId="6" formatCode="#,##0_);[Red]\(#,##0\)"/>
      <alignment horizontal="center" vertical="top" readingOrder="0"/>
    </dxf>
  </rfmt>
  <rfmt sheetId="1" sqref="AO33" start="0" length="0">
    <dxf>
      <numFmt numFmtId="6" formatCode="#,##0_);[Red]\(#,##0\)"/>
      <alignment horizontal="center" vertical="top" readingOrder="0"/>
    </dxf>
  </rfmt>
  <rfmt sheetId="1" sqref="AP33" start="0" length="0">
    <dxf>
      <numFmt numFmtId="6" formatCode="#,##0_);[Red]\(#,##0\)"/>
      <alignment horizontal="center" vertical="top" readingOrder="0"/>
    </dxf>
  </rfmt>
  <rfmt sheetId="1" sqref="AQ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87" sId="1" odxf="1" dxf="1" numFmtId="4">
    <nc r="AK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88" sId="1" odxf="1" dxf="1" numFmtId="4">
    <nc r="AL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9" sId="1" odxf="1" dxf="1" numFmtId="4">
    <nc r="AM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0" sId="1" odxf="1" dxf="1" numFmtId="4">
    <nc r="AN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1" sId="1" odxf="1" dxf="1">
    <nc r="AO34">
      <f>AL34+AN34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2" sId="1" odxf="1" dxf="1">
    <nc r="AP34">
      <f>AL34+AM34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3" sId="1" odxf="1" dxf="1">
    <nc r="AQ34">
      <f>AO34-AP34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5" start="0" length="0">
    <dxf>
      <numFmt numFmtId="6" formatCode="#,##0_);[Red]\(#,##0\)"/>
      <alignment horizontal="center" vertical="top" readingOrder="0"/>
    </dxf>
  </rfmt>
  <rfmt sheetId="1" sqref="AM35" start="0" length="0">
    <dxf>
      <numFmt numFmtId="6" formatCode="#,##0_);[Red]\(#,##0\)"/>
      <alignment horizontal="center" vertical="top" readingOrder="0"/>
    </dxf>
  </rfmt>
  <rfmt sheetId="1" sqref="AN35" start="0" length="0">
    <dxf>
      <numFmt numFmtId="6" formatCode="#,##0_);[Red]\(#,##0\)"/>
      <alignment horizontal="center" vertical="top" readingOrder="0"/>
    </dxf>
  </rfmt>
  <rfmt sheetId="1" sqref="AO35" start="0" length="0">
    <dxf>
      <numFmt numFmtId="6" formatCode="#,##0_);[Red]\(#,##0\)"/>
      <alignment horizontal="center" vertical="top" readingOrder="0"/>
    </dxf>
  </rfmt>
  <rfmt sheetId="1" sqref="AP35" start="0" length="0">
    <dxf>
      <numFmt numFmtId="6" formatCode="#,##0_);[Red]\(#,##0\)"/>
      <alignment horizontal="center" vertical="top" readingOrder="0"/>
    </dxf>
  </rfmt>
  <rfmt sheetId="1" sqref="AQ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94" sId="1" odxf="1" dxf="1">
    <nc r="AK36">
      <f>SUM(AK7:AK35)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5" sId="1" odxf="1" dxf="1">
    <nc r="AL36">
      <f>SUM(AL7:AL35)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6" sId="1" odxf="1" dxf="1">
    <nc r="AM36">
      <f>SUM(AM7:AM35)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7" sId="1" odxf="1" dxf="1">
    <nc r="AN36">
      <f>SUM(AN7:AN35)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8" sId="1" odxf="1" dxf="1">
    <nc r="AO36">
      <f>SUM(AO7:AO35)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9" sId="1" odxf="1" dxf="1">
    <nc r="AP36">
      <f>SUM(AP7:AP35)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800" sId="1" odxf="1" dxf="1">
    <nc r="AQ36">
      <f>SUM(AQ7:AQ35)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L37" start="0" length="0">
    <dxf>
      <alignment horizontal="center" vertical="top" readingOrder="0"/>
    </dxf>
  </rfmt>
  <rfmt sheetId="1" sqref="AM37" start="0" length="0">
    <dxf>
      <alignment horizontal="center" vertical="top" readingOrder="0"/>
    </dxf>
  </rfmt>
  <rcc rId="801" sId="1" odxf="1" s="1" dxf="1">
    <nc r="AN37">
      <f>AP36/AK36</f>
    </nc>
    <odxf>
      <numFmt numFmtId="0" formatCode="General"/>
    </odxf>
    <ndxf>
      <numFmt numFmtId="13" formatCode="0%"/>
      <alignment horizontal="center" readingOrder="0"/>
    </ndxf>
  </rcc>
  <rfmt sheetId="1" s="1" sqref="AO37" start="0" length="0">
    <dxf>
      <numFmt numFmtId="13" formatCode="0%"/>
      <alignment horizontal="center" readingOrder="0"/>
    </dxf>
  </rfmt>
  <rfmt sheetId="1" s="1" sqref="AP37" start="0" length="0">
    <dxf>
      <numFmt numFmtId="13" formatCode="0%"/>
      <alignment horizontal="center" readingOrder="0"/>
    </dxf>
  </rfmt>
  <rfmt sheetId="1" sqref="AQ37" start="0" length="0">
    <dxf>
      <alignment horizontal="center" vertical="top" readingOrder="0"/>
    </dxf>
  </rfmt>
  <rfmt sheetId="1" sqref="AL38" start="0" length="0">
    <dxf>
      <alignment horizontal="center" vertical="top" readingOrder="0"/>
    </dxf>
  </rfmt>
  <rfmt sheetId="1" sqref="AM38" start="0" length="0">
    <dxf>
      <alignment horizontal="center" vertical="top" readingOrder="0"/>
    </dxf>
  </rfmt>
  <rfmt sheetId="1" sqref="AN38" start="0" length="0">
    <dxf>
      <alignment horizontal="center" vertical="top" readingOrder="0"/>
    </dxf>
  </rfmt>
  <rfmt sheetId="1" sqref="AO38" start="0" length="0">
    <dxf>
      <alignment horizontal="center" vertical="top" readingOrder="0"/>
    </dxf>
  </rfmt>
  <rfmt sheetId="1" sqref="AP38" start="0" length="0">
    <dxf>
      <alignment horizontal="center" vertical="top" readingOrder="0"/>
    </dxf>
  </rfmt>
  <rfmt sheetId="1" sqref="AQ38" start="0" length="0">
    <dxf>
      <alignment horizontal="center" vertical="top" readingOrder="0"/>
    </dxf>
  </rfmt>
  <rfmt sheetId="1" sqref="AL39" start="0" length="0">
    <dxf>
      <alignment horizontal="center" vertical="top" readingOrder="0"/>
    </dxf>
  </rfmt>
  <rfmt sheetId="1" sqref="AM39" start="0" length="0">
    <dxf>
      <alignment horizontal="center" vertical="top" readingOrder="0"/>
    </dxf>
  </rfmt>
  <rfmt sheetId="1" sqref="AN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O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P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Q39" start="0" length="0">
    <dxf>
      <alignment horizontal="center" vertical="top" readingOrder="0"/>
    </dxf>
  </rfmt>
  <rfmt sheetId="1" sqref="AL1:AL1048576" start="0" length="0">
    <dxf>
      <alignment horizontal="center" vertical="top" readingOrder="0"/>
    </dxf>
  </rfmt>
  <rfmt sheetId="1" sqref="AM1:AM1048576" start="0" length="0">
    <dxf>
      <alignment horizontal="center" vertical="top" readingOrder="0"/>
    </dxf>
  </rfmt>
  <rfmt sheetId="1" sqref="AN1:AN1048576" start="0" length="0">
    <dxf>
      <alignment horizontal="center" vertical="top" readingOrder="0"/>
    </dxf>
  </rfmt>
  <rfmt sheetId="1" sqref="AO1:AO1048576" start="0" length="0">
    <dxf>
      <alignment horizontal="center" vertical="top" readingOrder="0"/>
    </dxf>
  </rfmt>
  <rfmt sheetId="1" sqref="AP1:AP1048576" start="0" length="0">
    <dxf>
      <alignment horizontal="center" vertical="top" readingOrder="0"/>
    </dxf>
  </rfmt>
  <rfmt sheetId="1" sqref="AQ1:AQ1048576" start="0" length="0">
    <dxf>
      <alignment horizontal="center" vertical="top" readingOrder="0"/>
    </dxf>
  </rfmt>
  <rcc rId="802" sId="1">
    <nc r="AN3" t="inlineStr">
      <is>
        <t>June</t>
      </is>
    </nc>
  </rcc>
  <rcc rId="803" sId="1" odxf="1" dxf="1" numFmtId="4">
    <nc r="AK15">
      <v>0</v>
    </nc>
    <ndxf>
      <fill>
        <patternFill patternType="none">
          <bgColor indexed="65"/>
        </patternFill>
      </fill>
      <border outline="0">
        <left/>
      </border>
    </ndxf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696" sId="1" numFmtId="4">
    <oc r="Y31">
      <v>0</v>
    </oc>
    <nc r="Y31">
      <v>2295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3.xml><?xml version="1.0" encoding="utf-8"?>
<revisions xmlns="http://schemas.openxmlformats.org/spreadsheetml/2006/main" xmlns:r="http://schemas.openxmlformats.org/officeDocument/2006/relationships">
  <rfmt sheetId="1" sqref="CB1" start="0" length="0">
    <dxf>
      <alignment horizontal="center" vertical="top" readingOrder="0"/>
    </dxf>
  </rfmt>
  <rfmt sheetId="1" sqref="CC1" start="0" length="0">
    <dxf>
      <alignment horizontal="center" vertical="top" readingOrder="0"/>
    </dxf>
  </rfmt>
  <rfmt sheetId="1" sqref="CD1" start="0" length="0">
    <dxf>
      <alignment horizontal="center" vertical="top" readingOrder="0"/>
    </dxf>
  </rfmt>
  <rfmt sheetId="1" sqref="CE1" start="0" length="0">
    <dxf>
      <alignment horizontal="center" vertical="top" readingOrder="0"/>
    </dxf>
  </rfmt>
  <rfmt sheetId="1" sqref="CF1" start="0" length="0">
    <dxf>
      <alignment horizontal="center" vertical="top" readingOrder="0"/>
    </dxf>
  </rfmt>
  <rfmt sheetId="1" sqref="CG1" start="0" length="0">
    <dxf>
      <alignment horizontal="center" vertical="top" readingOrder="0"/>
    </dxf>
  </rfmt>
  <rfmt sheetId="1" sqref="CB2" start="0" length="0">
    <dxf>
      <alignment horizontal="center" vertical="top" readingOrder="0"/>
    </dxf>
  </rfmt>
  <rfmt sheetId="1" sqref="CC2" start="0" length="0">
    <dxf>
      <alignment horizontal="center" vertical="top" readingOrder="0"/>
    </dxf>
  </rfmt>
  <rfmt sheetId="1" sqref="CD2" start="0" length="0">
    <dxf>
      <alignment horizontal="center" vertical="top" readingOrder="0"/>
    </dxf>
  </rfmt>
  <rfmt sheetId="1" sqref="CE2" start="0" length="0">
    <dxf>
      <alignment horizontal="center" vertical="top" readingOrder="0"/>
    </dxf>
  </rfmt>
  <rfmt sheetId="1" sqref="CF2" start="0" length="0">
    <dxf>
      <alignment horizontal="center" vertical="top" readingOrder="0"/>
    </dxf>
  </rfmt>
  <rfmt sheetId="1" sqref="CG2" start="0" length="0">
    <dxf>
      <alignment horizontal="center" vertical="top" readingOrder="0"/>
    </dxf>
  </rfmt>
  <rfmt sheetId="1" sqref="CA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B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C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D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E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F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G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A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0" sId="1" odxf="1" dxf="1">
    <nc r="CB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1" sId="1" odxf="1" dxf="1">
    <nc r="CC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2" sId="1" odxf="1" dxf="1">
    <nc r="CD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3" sId="1" odxf="1" dxf="1" quotePrefix="1">
    <nc r="CE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4" sId="1" odxf="1" dxf="1" quotePrefix="1">
    <nc r="CF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1" odxf="1" dxf="1" quotePrefix="1">
    <nc r="CG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1" odxf="1" dxf="1">
    <nc r="CA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7" sId="1" odxf="1" dxf="1">
    <nc r="CB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8" sId="1" odxf="1" dxf="1">
    <nc r="CC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9" sId="1" odxf="1" dxf="1">
    <nc r="CD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1" odxf="1" dxf="1">
    <nc r="CE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1" odxf="1" dxf="1">
    <nc r="CF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2" sId="1" odxf="1" dxf="1">
    <nc r="CG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A6" start="0" length="0">
    <dxf>
      <alignment horizontal="center" vertical="top" readingOrder="0"/>
      <border outline="0">
        <left style="thin">
          <color indexed="64"/>
        </left>
      </border>
    </dxf>
  </rfmt>
  <rfmt sheetId="1" sqref="CB6" start="0" length="0">
    <dxf>
      <alignment horizontal="center" vertical="top" readingOrder="0"/>
    </dxf>
  </rfmt>
  <rfmt sheetId="1" sqref="CC6" start="0" length="0">
    <dxf>
      <alignment horizontal="center" vertical="top" readingOrder="0"/>
    </dxf>
  </rfmt>
  <rfmt sheetId="1" sqref="CD6" start="0" length="0">
    <dxf>
      <alignment horizontal="center" vertical="top" readingOrder="0"/>
    </dxf>
  </rfmt>
  <rfmt sheetId="1" sqref="CE6" start="0" length="0">
    <dxf>
      <alignment horizontal="center" vertical="top" readingOrder="0"/>
    </dxf>
  </rfmt>
  <rfmt sheetId="1" sqref="CF6" start="0" length="0">
    <dxf>
      <alignment horizontal="center" vertical="top" readingOrder="0"/>
    </dxf>
  </rfmt>
  <rfmt sheetId="1" sqref="CG6" start="0" length="0">
    <dxf>
      <alignment horizontal="center" vertical="top" readingOrder="0"/>
      <border outline="0">
        <right style="thin">
          <color indexed="64"/>
        </right>
      </border>
    </dxf>
  </rfmt>
  <rcc rId="1943" sId="1" odxf="1" dxf="1" numFmtId="4">
    <nc r="CA7">
      <v>201000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44" sId="1" odxf="1" dxf="1" numFmtId="4">
    <nc r="CB7">
      <v>100500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7" start="0" length="0">
    <dxf>
      <numFmt numFmtId="6" formatCode="#,##0_);[Red]\(#,##0\)"/>
      <alignment horizontal="center" vertical="top" readingOrder="0"/>
    </dxf>
  </rfmt>
  <rfmt sheetId="1" sqref="CD7" start="0" length="0">
    <dxf>
      <numFmt numFmtId="6" formatCode="#,##0_);[Red]\(#,##0\)"/>
      <alignment horizontal="center" vertical="top" readingOrder="0"/>
    </dxf>
  </rfmt>
  <rcc rId="1945" sId="1" odxf="1" dxf="1">
    <nc r="CE7">
      <f>CB7+CD7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46" sId="1" odxf="1" dxf="1">
    <nc r="CF7">
      <f>CB7+CC7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47" sId="1" odxf="1" dxf="1">
    <nc r="CG7">
      <f>CE7-CF7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48" sId="1" odxf="1" dxf="1" numFmtId="4">
    <nc r="CA8">
      <v>113000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49" sId="1" odxf="1" dxf="1" numFmtId="4">
    <nc r="CB8">
      <v>56500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8" start="0" length="0">
    <dxf>
      <numFmt numFmtId="6" formatCode="#,##0_);[Red]\(#,##0\)"/>
      <alignment horizontal="center" vertical="top" readingOrder="0"/>
    </dxf>
  </rfmt>
  <rfmt sheetId="1" sqref="CD8" start="0" length="0">
    <dxf>
      <numFmt numFmtId="6" formatCode="#,##0_);[Red]\(#,##0\)"/>
      <alignment horizontal="center" vertical="top" readingOrder="0"/>
    </dxf>
  </rfmt>
  <rcc rId="1950" sId="1" odxf="1" dxf="1">
    <nc r="CE8">
      <f>CB8+CD8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1" sId="1" odxf="1" dxf="1">
    <nc r="CF8">
      <f>CB8+CC8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2" sId="1" odxf="1" dxf="1">
    <nc r="CG8">
      <f>CE8-CF8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53" sId="1" odxf="1" dxf="1" numFmtId="4">
    <nc r="CA9">
      <v>311000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54" sId="1" odxf="1" dxf="1" numFmtId="4">
    <nc r="CB9">
      <v>220000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9" start="0" length="0">
    <dxf>
      <numFmt numFmtId="6" formatCode="#,##0_);[Red]\(#,##0\)"/>
      <alignment horizontal="center" vertical="top" readingOrder="0"/>
    </dxf>
  </rfmt>
  <rfmt sheetId="1" sqref="CD9" start="0" length="0">
    <dxf>
      <numFmt numFmtId="6" formatCode="#,##0_);[Red]\(#,##0\)"/>
      <alignment horizontal="center" vertical="top" readingOrder="0"/>
    </dxf>
  </rfmt>
  <rcc rId="1955" sId="1" odxf="1" dxf="1">
    <nc r="CE9">
      <f>CB9+CD9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6" sId="1" odxf="1" dxf="1">
    <nc r="CF9">
      <f>CB9+CC9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7" sId="1" odxf="1" dxf="1">
    <nc r="CG9">
      <f>CE9-CF9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0" start="0" length="0">
    <dxf>
      <numFmt numFmtId="6" formatCode="#,##0_);[Red]\(#,##0\)"/>
      <alignment horizontal="center" vertical="top" readingOrder="0"/>
    </dxf>
  </rfmt>
  <rfmt sheetId="1" sqref="CC10" start="0" length="0">
    <dxf>
      <numFmt numFmtId="6" formatCode="#,##0_);[Red]\(#,##0\)"/>
      <alignment horizontal="center" vertical="top" readingOrder="0"/>
    </dxf>
  </rfmt>
  <rfmt sheetId="1" sqref="CD10" start="0" length="0">
    <dxf>
      <numFmt numFmtId="6" formatCode="#,##0_);[Red]\(#,##0\)"/>
      <alignment horizontal="center" vertical="top" readingOrder="0"/>
    </dxf>
  </rfmt>
  <rfmt sheetId="1" sqref="CE10" start="0" length="0">
    <dxf>
      <numFmt numFmtId="6" formatCode="#,##0_);[Red]\(#,##0\)"/>
      <alignment horizontal="center" vertical="top" readingOrder="0"/>
    </dxf>
  </rfmt>
  <rfmt sheetId="1" sqref="CF10" start="0" length="0">
    <dxf>
      <numFmt numFmtId="6" formatCode="#,##0_);[Red]\(#,##0\)"/>
      <alignment horizontal="center" vertical="top" readingOrder="0"/>
    </dxf>
  </rfmt>
  <rfmt sheetId="1" sqref="CG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1" start="0" length="0">
    <dxf>
      <numFmt numFmtId="6" formatCode="#,##0_);[Red]\(#,##0\)"/>
      <alignment horizontal="center" vertical="top" readingOrder="0"/>
    </dxf>
  </rfmt>
  <rfmt sheetId="1" sqref="CC11" start="0" length="0">
    <dxf>
      <numFmt numFmtId="6" formatCode="#,##0_);[Red]\(#,##0\)"/>
      <alignment horizontal="center" vertical="top" readingOrder="0"/>
    </dxf>
  </rfmt>
  <rfmt sheetId="1" sqref="CD11" start="0" length="0">
    <dxf>
      <numFmt numFmtId="6" formatCode="#,##0_);[Red]\(#,##0\)"/>
      <alignment horizontal="center" vertical="top" readingOrder="0"/>
    </dxf>
  </rfmt>
  <rfmt sheetId="1" sqref="CE11" start="0" length="0">
    <dxf>
      <numFmt numFmtId="6" formatCode="#,##0_);[Red]\(#,##0\)"/>
      <alignment horizontal="center" vertical="top" readingOrder="0"/>
    </dxf>
  </rfmt>
  <rfmt sheetId="1" sqref="CF11" start="0" length="0">
    <dxf>
      <numFmt numFmtId="6" formatCode="#,##0_);[Red]\(#,##0\)"/>
      <alignment horizontal="center" vertical="top" readingOrder="0"/>
    </dxf>
  </rfmt>
  <rfmt sheetId="1" sqref="CG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58" sId="1" odxf="1" dxf="1" numFmtId="4">
    <nc r="CA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59" sId="1" odxf="1" dxf="1" numFmtId="4">
    <nc r="CB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2" start="0" length="0">
    <dxf>
      <numFmt numFmtId="6" formatCode="#,##0_);[Red]\(#,##0\)"/>
      <alignment horizontal="center" vertical="top" readingOrder="0"/>
    </dxf>
  </rfmt>
  <rfmt sheetId="1" sqref="CD12" start="0" length="0">
    <dxf>
      <numFmt numFmtId="6" formatCode="#,##0_);[Red]\(#,##0\)"/>
      <alignment horizontal="center" vertical="top" readingOrder="0"/>
    </dxf>
  </rfmt>
  <rcc rId="1960" sId="1" odxf="1" dxf="1">
    <nc r="CE12">
      <f>CB12+CD12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1" sId="1" odxf="1" dxf="1">
    <nc r="CF12">
      <f>CB12+CC12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2" sId="1" odxf="1" dxf="1">
    <nc r="CG12">
      <f>CE12-CF12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63" sId="1" odxf="1" dxf="1" numFmtId="4">
    <nc r="CA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64" sId="1" odxf="1" dxf="1" numFmtId="4">
    <nc r="CB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3" start="0" length="0">
    <dxf>
      <numFmt numFmtId="6" formatCode="#,##0_);[Red]\(#,##0\)"/>
      <alignment horizontal="center" vertical="top" readingOrder="0"/>
    </dxf>
  </rfmt>
  <rfmt sheetId="1" sqref="CD13" start="0" length="0">
    <dxf>
      <numFmt numFmtId="6" formatCode="#,##0_);[Red]\(#,##0\)"/>
      <alignment horizontal="center" vertical="top" readingOrder="0"/>
    </dxf>
  </rfmt>
  <rcc rId="1965" sId="1" odxf="1" dxf="1">
    <nc r="CE13">
      <f>CB13+CD13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6" sId="1" odxf="1" dxf="1">
    <nc r="CF13">
      <f>CB13+CC13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7" sId="1" odxf="1" dxf="1">
    <nc r="CG13">
      <f>CE13-CF13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68" sId="1" odxf="1" dxf="1" numFmtId="4">
    <nc r="CA14">
      <v>65000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69" sId="1" odxf="1" dxf="1" numFmtId="4">
    <nc r="CB14">
      <v>32500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4" start="0" length="0">
    <dxf>
      <numFmt numFmtId="6" formatCode="#,##0_);[Red]\(#,##0\)"/>
      <alignment horizontal="center" vertical="top" readingOrder="0"/>
    </dxf>
  </rfmt>
  <rfmt sheetId="1" sqref="CD14" start="0" length="0">
    <dxf>
      <numFmt numFmtId="6" formatCode="#,##0_);[Red]\(#,##0\)"/>
      <alignment horizontal="center" vertical="top" readingOrder="0"/>
    </dxf>
  </rfmt>
  <rcc rId="1970" sId="1" odxf="1" dxf="1">
    <nc r="CE14">
      <f>CB14+CD14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1" sId="1" odxf="1" dxf="1">
    <nc r="CF14">
      <f>CB14+CC14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2" sId="1" odxf="1" dxf="1">
    <nc r="CG14">
      <f>CE14-CF14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73" sId="1" odxf="1" dxf="1" numFmtId="4">
    <nc r="CA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B15" start="0" length="0">
    <dxf>
      <numFmt numFmtId="6" formatCode="#,##0_);[Red]\(#,##0\)"/>
      <alignment horizontal="center" vertical="top" readingOrder="0"/>
    </dxf>
  </rfmt>
  <rfmt sheetId="1" sqref="CC15" start="0" length="0">
    <dxf>
      <numFmt numFmtId="6" formatCode="#,##0_);[Red]\(#,##0\)"/>
      <alignment horizontal="center" vertical="top" readingOrder="0"/>
    </dxf>
  </rfmt>
  <rfmt sheetId="1" sqref="CD15" start="0" length="0">
    <dxf>
      <numFmt numFmtId="6" formatCode="#,##0_);[Red]\(#,##0\)"/>
      <alignment horizontal="center" vertical="top" readingOrder="0"/>
    </dxf>
  </rfmt>
  <rcc rId="1974" sId="1" odxf="1" dxf="1">
    <nc r="CE15">
      <f>CB15+CD15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5" sId="1" odxf="1" dxf="1">
    <nc r="CF15">
      <f>CB15+CC15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6" sId="1" odxf="1" dxf="1">
    <nc r="CG15">
      <f>CE15-CF15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6" start="0" length="0">
    <dxf>
      <numFmt numFmtId="6" formatCode="#,##0_);[Red]\(#,##0\)"/>
      <alignment horizontal="center" vertical="top" readingOrder="0"/>
    </dxf>
  </rfmt>
  <rfmt sheetId="1" sqref="CC16" start="0" length="0">
    <dxf>
      <numFmt numFmtId="6" formatCode="#,##0_);[Red]\(#,##0\)"/>
      <alignment horizontal="center" vertical="top" readingOrder="0"/>
    </dxf>
  </rfmt>
  <rfmt sheetId="1" sqref="CD16" start="0" length="0">
    <dxf>
      <numFmt numFmtId="6" formatCode="#,##0_);[Red]\(#,##0\)"/>
      <alignment horizontal="center" vertical="top" readingOrder="0"/>
    </dxf>
  </rfmt>
  <rfmt sheetId="1" sqref="CE16" start="0" length="0">
    <dxf>
      <numFmt numFmtId="6" formatCode="#,##0_);[Red]\(#,##0\)"/>
      <alignment horizontal="center" vertical="top" readingOrder="0"/>
    </dxf>
  </rfmt>
  <rfmt sheetId="1" sqref="CF16" start="0" length="0">
    <dxf>
      <numFmt numFmtId="6" formatCode="#,##0_);[Red]\(#,##0\)"/>
      <alignment horizontal="center" vertical="top" readingOrder="0"/>
    </dxf>
  </rfmt>
  <rfmt sheetId="1" sqref="CG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7" start="0" length="0">
    <dxf>
      <numFmt numFmtId="6" formatCode="#,##0_);[Red]\(#,##0\)"/>
      <alignment horizontal="center" vertical="top" readingOrder="0"/>
    </dxf>
  </rfmt>
  <rfmt sheetId="1" sqref="CC17" start="0" length="0">
    <dxf>
      <numFmt numFmtId="6" formatCode="#,##0_);[Red]\(#,##0\)"/>
      <alignment horizontal="center" vertical="top" readingOrder="0"/>
    </dxf>
  </rfmt>
  <rfmt sheetId="1" sqref="CD17" start="0" length="0">
    <dxf>
      <numFmt numFmtId="6" formatCode="#,##0_);[Red]\(#,##0\)"/>
      <alignment horizontal="center" vertical="top" readingOrder="0"/>
    </dxf>
  </rfmt>
  <rfmt sheetId="1" sqref="CE17" start="0" length="0">
    <dxf>
      <numFmt numFmtId="6" formatCode="#,##0_);[Red]\(#,##0\)"/>
      <alignment horizontal="center" vertical="top" readingOrder="0"/>
    </dxf>
  </rfmt>
  <rfmt sheetId="1" sqref="CF17" start="0" length="0">
    <dxf>
      <numFmt numFmtId="6" formatCode="#,##0_);[Red]\(#,##0\)"/>
      <alignment horizontal="center" vertical="top" readingOrder="0"/>
    </dxf>
  </rfmt>
  <rfmt sheetId="1" sqref="CG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77" sId="1" odxf="1" dxf="1" numFmtId="4">
    <nc r="CA18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78" sId="1" odxf="1" dxf="1" numFmtId="4">
    <nc r="CB18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8" start="0" length="0">
    <dxf>
      <numFmt numFmtId="6" formatCode="#,##0_);[Red]\(#,##0\)"/>
      <alignment horizontal="center" vertical="top" readingOrder="0"/>
    </dxf>
  </rfmt>
  <rfmt sheetId="1" sqref="CD18" start="0" length="0">
    <dxf>
      <numFmt numFmtId="6" formatCode="#,##0_);[Red]\(#,##0\)"/>
      <alignment horizontal="center" vertical="top" readingOrder="0"/>
    </dxf>
  </rfmt>
  <rcc rId="1979" sId="1" odxf="1" dxf="1">
    <nc r="CE18">
      <f>CB18+CD18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0" sId="1" odxf="1" dxf="1">
    <nc r="CF18">
      <f>CB18+CC18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1" sId="1" odxf="1" dxf="1">
    <nc r="CG18">
      <f>CE18-CF18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82" sId="1" odxf="1" dxf="1" numFmtId="4">
    <nc r="CA19">
      <v>30000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83" sId="1" odxf="1" dxf="1" numFmtId="4">
    <nc r="CB19">
      <v>15000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9" start="0" length="0">
    <dxf>
      <numFmt numFmtId="6" formatCode="#,##0_);[Red]\(#,##0\)"/>
      <alignment horizontal="center" vertical="top" readingOrder="0"/>
    </dxf>
  </rfmt>
  <rfmt sheetId="1" sqref="CD19" start="0" length="0">
    <dxf>
      <numFmt numFmtId="6" formatCode="#,##0_);[Red]\(#,##0\)"/>
      <alignment horizontal="center" vertical="top" readingOrder="0"/>
    </dxf>
  </rfmt>
  <rcc rId="1984" sId="1" odxf="1" dxf="1">
    <nc r="CE19">
      <f>CB19+CD19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5" sId="1" odxf="1" dxf="1">
    <nc r="CF19">
      <f>CB19+CC19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6" sId="1" odxf="1" dxf="1">
    <nc r="CG19">
      <f>CE19-CF19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0" start="0" length="0">
    <dxf>
      <numFmt numFmtId="6" formatCode="#,##0_);[Red]\(#,##0\)"/>
      <alignment horizontal="center" vertical="top" readingOrder="0"/>
    </dxf>
  </rfmt>
  <rfmt sheetId="1" sqref="CC20" start="0" length="0">
    <dxf>
      <numFmt numFmtId="6" formatCode="#,##0_);[Red]\(#,##0\)"/>
      <alignment horizontal="center" vertical="top" readingOrder="0"/>
    </dxf>
  </rfmt>
  <rfmt sheetId="1" sqref="CD20" start="0" length="0">
    <dxf>
      <numFmt numFmtId="6" formatCode="#,##0_);[Red]\(#,##0\)"/>
      <alignment horizontal="center" vertical="top" readingOrder="0"/>
    </dxf>
  </rfmt>
  <rfmt sheetId="1" sqref="CE20" start="0" length="0">
    <dxf>
      <numFmt numFmtId="6" formatCode="#,##0_);[Red]\(#,##0\)"/>
      <alignment horizontal="center" vertical="top" readingOrder="0"/>
    </dxf>
  </rfmt>
  <rfmt sheetId="1" sqref="CF20" start="0" length="0">
    <dxf>
      <numFmt numFmtId="6" formatCode="#,##0_);[Red]\(#,##0\)"/>
      <alignment horizontal="center" vertical="top" readingOrder="0"/>
    </dxf>
  </rfmt>
  <rfmt sheetId="1" sqref="CG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1" start="0" length="0">
    <dxf>
      <numFmt numFmtId="6" formatCode="#,##0_);[Red]\(#,##0\)"/>
      <alignment horizontal="center" vertical="top" readingOrder="0"/>
    </dxf>
  </rfmt>
  <rfmt sheetId="1" sqref="CC21" start="0" length="0">
    <dxf>
      <numFmt numFmtId="6" formatCode="#,##0_);[Red]\(#,##0\)"/>
      <alignment horizontal="center" vertical="top" readingOrder="0"/>
    </dxf>
  </rfmt>
  <rfmt sheetId="1" sqref="CD21" start="0" length="0">
    <dxf>
      <numFmt numFmtId="6" formatCode="#,##0_);[Red]\(#,##0\)"/>
      <alignment horizontal="center" vertical="top" readingOrder="0"/>
    </dxf>
  </rfmt>
  <rfmt sheetId="1" sqref="CE21" start="0" length="0">
    <dxf>
      <numFmt numFmtId="6" formatCode="#,##0_);[Red]\(#,##0\)"/>
      <alignment horizontal="center" vertical="top" readingOrder="0"/>
    </dxf>
  </rfmt>
  <rfmt sheetId="1" sqref="CF21" start="0" length="0">
    <dxf>
      <numFmt numFmtId="6" formatCode="#,##0_);[Red]\(#,##0\)"/>
      <alignment horizontal="center" vertical="top" readingOrder="0"/>
    </dxf>
  </rfmt>
  <rfmt sheetId="1" sqref="CG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87" sId="1" odxf="1" dxf="1" numFmtId="4">
    <nc r="CA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88" sId="1" odxf="1" dxf="1" numFmtId="4">
    <nc r="CB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2" start="0" length="0">
    <dxf>
      <numFmt numFmtId="6" formatCode="#,##0_);[Red]\(#,##0\)"/>
      <alignment horizontal="center" vertical="top" readingOrder="0"/>
    </dxf>
  </rfmt>
  <rfmt sheetId="1" sqref="CD22" start="0" length="0">
    <dxf>
      <numFmt numFmtId="6" formatCode="#,##0_);[Red]\(#,##0\)"/>
      <alignment horizontal="center" vertical="top" readingOrder="0"/>
    </dxf>
  </rfmt>
  <rcc rId="1989" sId="1" odxf="1" dxf="1">
    <nc r="CE22">
      <f>CB22+CD22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0" sId="1" odxf="1" dxf="1">
    <nc r="CF22">
      <f>CB22+CC22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1" sId="1" odxf="1" dxf="1">
    <nc r="CG22">
      <f>CE22-CF22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92" sId="1" odxf="1" dxf="1" numFmtId="4">
    <nc r="CA23">
      <v>13000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93" sId="1" odxf="1" dxf="1" numFmtId="4">
    <nc r="CB23">
      <v>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3" start="0" length="0">
    <dxf>
      <numFmt numFmtId="6" formatCode="#,##0_);[Red]\(#,##0\)"/>
      <alignment horizontal="center" vertical="top" readingOrder="0"/>
    </dxf>
  </rfmt>
  <rfmt sheetId="1" sqref="CD23" start="0" length="0">
    <dxf>
      <numFmt numFmtId="6" formatCode="#,##0_);[Red]\(#,##0\)"/>
      <alignment horizontal="center" vertical="top" readingOrder="0"/>
    </dxf>
  </rfmt>
  <rcc rId="1994" sId="1" odxf="1" dxf="1">
    <nc r="CE23">
      <f>CB23+CD23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5" sId="1" odxf="1" dxf="1">
    <nc r="CF23">
      <f>CB23+CC23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6" sId="1" odxf="1" dxf="1">
    <nc r="CG23">
      <f>CE23-CF23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4" start="0" length="0">
    <dxf>
      <numFmt numFmtId="6" formatCode="#,##0_);[Red]\(#,##0\)"/>
      <alignment horizontal="center" vertical="top" readingOrder="0"/>
    </dxf>
  </rfmt>
  <rfmt sheetId="1" sqref="CC24" start="0" length="0">
    <dxf>
      <numFmt numFmtId="6" formatCode="#,##0_);[Red]\(#,##0\)"/>
      <alignment horizontal="center" vertical="top" readingOrder="0"/>
    </dxf>
  </rfmt>
  <rfmt sheetId="1" sqref="CD24" start="0" length="0">
    <dxf>
      <numFmt numFmtId="6" formatCode="#,##0_);[Red]\(#,##0\)"/>
      <alignment horizontal="center" vertical="top" readingOrder="0"/>
    </dxf>
  </rfmt>
  <rfmt sheetId="1" sqref="CE24" start="0" length="0">
    <dxf>
      <numFmt numFmtId="6" formatCode="#,##0_);[Red]\(#,##0\)"/>
      <alignment horizontal="center" vertical="top" readingOrder="0"/>
    </dxf>
  </rfmt>
  <rfmt sheetId="1" sqref="CF24" start="0" length="0">
    <dxf>
      <numFmt numFmtId="6" formatCode="#,##0_);[Red]\(#,##0\)"/>
      <alignment horizontal="center" vertical="top" readingOrder="0"/>
    </dxf>
  </rfmt>
  <rfmt sheetId="1" sqref="CG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5" start="0" length="0">
    <dxf>
      <numFmt numFmtId="6" formatCode="#,##0_);[Red]\(#,##0\)"/>
      <alignment horizontal="center" vertical="top" readingOrder="0"/>
    </dxf>
  </rfmt>
  <rfmt sheetId="1" sqref="CC25" start="0" length="0">
    <dxf>
      <numFmt numFmtId="6" formatCode="#,##0_);[Red]\(#,##0\)"/>
      <alignment horizontal="center" vertical="top" readingOrder="0"/>
    </dxf>
  </rfmt>
  <rfmt sheetId="1" sqref="CD25" start="0" length="0">
    <dxf>
      <numFmt numFmtId="6" formatCode="#,##0_);[Red]\(#,##0\)"/>
      <alignment horizontal="center" vertical="top" readingOrder="0"/>
    </dxf>
  </rfmt>
  <rfmt sheetId="1" sqref="CE25" start="0" length="0">
    <dxf>
      <numFmt numFmtId="6" formatCode="#,##0_);[Red]\(#,##0\)"/>
      <alignment horizontal="center" vertical="top" readingOrder="0"/>
    </dxf>
  </rfmt>
  <rfmt sheetId="1" sqref="CF25" start="0" length="0">
    <dxf>
      <numFmt numFmtId="6" formatCode="#,##0_);[Red]\(#,##0\)"/>
      <alignment horizontal="center" vertical="top" readingOrder="0"/>
    </dxf>
  </rfmt>
  <rfmt sheetId="1" sqref="CG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97" sId="1" odxf="1" dxf="1" numFmtId="4">
    <nc r="CA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98" sId="1" odxf="1" dxf="1" numFmtId="4">
    <nc r="CB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6" start="0" length="0">
    <dxf>
      <numFmt numFmtId="6" formatCode="#,##0_);[Red]\(#,##0\)"/>
      <alignment horizontal="center" vertical="top" readingOrder="0"/>
    </dxf>
  </rfmt>
  <rfmt sheetId="1" sqref="CD26" start="0" length="0">
    <dxf>
      <numFmt numFmtId="6" formatCode="#,##0_);[Red]\(#,##0\)"/>
      <alignment horizontal="center" vertical="top" readingOrder="0"/>
    </dxf>
  </rfmt>
  <rcc rId="1999" sId="1" odxf="1" dxf="1">
    <nc r="CE26">
      <f>CB26+CD26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0" sId="1" odxf="1" dxf="1">
    <nc r="CF26">
      <f>CB26+CC26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1" sId="1" odxf="1" dxf="1">
    <nc r="CG26">
      <f>CE26-CF26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7" start="0" length="0">
    <dxf>
      <numFmt numFmtId="6" formatCode="#,##0_);[Red]\(#,##0\)"/>
      <alignment horizontal="center" vertical="top" readingOrder="0"/>
    </dxf>
  </rfmt>
  <rfmt sheetId="1" sqref="CC27" start="0" length="0">
    <dxf>
      <numFmt numFmtId="6" formatCode="#,##0_);[Red]\(#,##0\)"/>
      <alignment horizontal="center" vertical="top" readingOrder="0"/>
    </dxf>
  </rfmt>
  <rfmt sheetId="1" sqref="CD27" start="0" length="0">
    <dxf>
      <numFmt numFmtId="6" formatCode="#,##0_);[Red]\(#,##0\)"/>
      <alignment horizontal="center" vertical="top" readingOrder="0"/>
    </dxf>
  </rfmt>
  <rfmt sheetId="1" sqref="CE27" start="0" length="0">
    <dxf>
      <numFmt numFmtId="6" formatCode="#,##0_);[Red]\(#,##0\)"/>
      <alignment horizontal="center" vertical="top" readingOrder="0"/>
    </dxf>
  </rfmt>
  <rfmt sheetId="1" sqref="CF27" start="0" length="0">
    <dxf>
      <numFmt numFmtId="6" formatCode="#,##0_);[Red]\(#,##0\)"/>
      <alignment horizontal="center" vertical="top" readingOrder="0"/>
    </dxf>
  </rfmt>
  <rfmt sheetId="1" sqref="CG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8" start="0" length="0">
    <dxf>
      <numFmt numFmtId="6" formatCode="#,##0_);[Red]\(#,##0\)"/>
      <alignment horizontal="center" vertical="top" readingOrder="0"/>
    </dxf>
  </rfmt>
  <rfmt sheetId="1" sqref="CC28" start="0" length="0">
    <dxf>
      <numFmt numFmtId="6" formatCode="#,##0_);[Red]\(#,##0\)"/>
      <alignment horizontal="center" vertical="top" readingOrder="0"/>
    </dxf>
  </rfmt>
  <rfmt sheetId="1" sqref="CD28" start="0" length="0">
    <dxf>
      <numFmt numFmtId="6" formatCode="#,##0_);[Red]\(#,##0\)"/>
      <alignment horizontal="center" vertical="top" readingOrder="0"/>
    </dxf>
  </rfmt>
  <rfmt sheetId="1" sqref="CE28" start="0" length="0">
    <dxf>
      <numFmt numFmtId="6" formatCode="#,##0_);[Red]\(#,##0\)"/>
      <alignment horizontal="center" vertical="top" readingOrder="0"/>
    </dxf>
  </rfmt>
  <rfmt sheetId="1" sqref="CF28" start="0" length="0">
    <dxf>
      <numFmt numFmtId="6" formatCode="#,##0_);[Red]\(#,##0\)"/>
      <alignment horizontal="center" vertical="top" readingOrder="0"/>
    </dxf>
  </rfmt>
  <rfmt sheetId="1" sqref="CG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02" sId="1" odxf="1" dxf="1" numFmtId="4">
    <nc r="CA29">
      <v>23000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03" sId="1" odxf="1" dxf="1" numFmtId="4">
    <nc r="CB29">
      <v>11500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9" start="0" length="0">
    <dxf>
      <numFmt numFmtId="6" formatCode="#,##0_);[Red]\(#,##0\)"/>
      <alignment horizontal="center" vertical="top" readingOrder="0"/>
    </dxf>
  </rfmt>
  <rfmt sheetId="1" sqref="CD29" start="0" length="0">
    <dxf>
      <numFmt numFmtId="6" formatCode="#,##0_);[Red]\(#,##0\)"/>
      <alignment horizontal="center" vertical="top" readingOrder="0"/>
    </dxf>
  </rfmt>
  <rcc rId="2004" sId="1" odxf="1" dxf="1">
    <nc r="CE29">
      <f>CB29+CD29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5" sId="1" odxf="1" dxf="1">
    <nc r="CF29">
      <f>CB29+CC29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6" sId="1" odxf="1" dxf="1">
    <nc r="CG29">
      <f>CE29-CF29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2007" sId="1" odxf="1" dxf="1" numFmtId="4">
    <nc r="CA30">
      <v>40000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08" sId="1" odxf="1" dxf="1" numFmtId="4">
    <nc r="CB30">
      <v>20000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30" start="0" length="0">
    <dxf>
      <numFmt numFmtId="6" formatCode="#,##0_);[Red]\(#,##0\)"/>
      <alignment horizontal="center" vertical="top" readingOrder="0"/>
    </dxf>
  </rfmt>
  <rfmt sheetId="1" sqref="CD30" start="0" length="0">
    <dxf>
      <numFmt numFmtId="6" formatCode="#,##0_);[Red]\(#,##0\)"/>
      <alignment horizontal="center" vertical="top" readingOrder="0"/>
    </dxf>
  </rfmt>
  <rcc rId="2009" sId="1" odxf="1" dxf="1">
    <nc r="CE30">
      <f>CB30+CD30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0" sId="1" odxf="1" dxf="1">
    <nc r="CF30">
      <f>CB30+CC30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1" sId="1" odxf="1" dxf="1">
    <nc r="CG30">
      <f>CE30-CF30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2012" sId="1" odxf="1" dxf="1" numFmtId="4">
    <nc r="CA31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13" sId="1" odxf="1" dxf="1" numFmtId="4">
    <nc r="CB31">
      <v>10000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31" start="0" length="0">
    <dxf>
      <numFmt numFmtId="6" formatCode="#,##0_);[Red]\(#,##0\)"/>
      <alignment horizontal="center" vertical="top" readingOrder="0"/>
    </dxf>
  </rfmt>
  <rfmt sheetId="1" sqref="CD31" start="0" length="0">
    <dxf>
      <numFmt numFmtId="6" formatCode="#,##0_);[Red]\(#,##0\)"/>
      <alignment horizontal="center" vertical="top" readingOrder="0"/>
    </dxf>
  </rfmt>
  <rcc rId="2014" sId="1" odxf="1" dxf="1">
    <nc r="CE31">
      <f>CB31+CD31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5" sId="1" odxf="1" dxf="1">
    <nc r="CF31">
      <f>CB31+CC31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6" sId="1" odxf="1" dxf="1">
    <nc r="CG31">
      <f>CE31-CF31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2" start="0" length="0">
    <dxf>
      <numFmt numFmtId="6" formatCode="#,##0_);[Red]\(#,##0\)"/>
      <alignment horizontal="center" vertical="top" readingOrder="0"/>
    </dxf>
  </rfmt>
  <rfmt sheetId="1" sqref="CC32" start="0" length="0">
    <dxf>
      <numFmt numFmtId="6" formatCode="#,##0_);[Red]\(#,##0\)"/>
      <alignment horizontal="center" vertical="top" readingOrder="0"/>
    </dxf>
  </rfmt>
  <rfmt sheetId="1" sqref="CD32" start="0" length="0">
    <dxf>
      <numFmt numFmtId="6" formatCode="#,##0_);[Red]\(#,##0\)"/>
      <alignment horizontal="center" vertical="top" readingOrder="0"/>
    </dxf>
  </rfmt>
  <rfmt sheetId="1" sqref="CE32" start="0" length="0">
    <dxf>
      <numFmt numFmtId="6" formatCode="#,##0_);[Red]\(#,##0\)"/>
      <alignment horizontal="center" vertical="top" readingOrder="0"/>
    </dxf>
  </rfmt>
  <rfmt sheetId="1" sqref="CF32" start="0" length="0">
    <dxf>
      <numFmt numFmtId="6" formatCode="#,##0_);[Red]\(#,##0\)"/>
      <alignment horizontal="center" vertical="top" readingOrder="0"/>
    </dxf>
  </rfmt>
  <rfmt sheetId="1" sqref="CG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3" start="0" length="0">
    <dxf>
      <numFmt numFmtId="6" formatCode="#,##0_);[Red]\(#,##0\)"/>
      <alignment horizontal="center" vertical="top" readingOrder="0"/>
    </dxf>
  </rfmt>
  <rfmt sheetId="1" sqref="CC33" start="0" length="0">
    <dxf>
      <numFmt numFmtId="6" formatCode="#,##0_);[Red]\(#,##0\)"/>
      <alignment horizontal="center" vertical="top" readingOrder="0"/>
    </dxf>
  </rfmt>
  <rfmt sheetId="1" sqref="CD33" start="0" length="0">
    <dxf>
      <numFmt numFmtId="6" formatCode="#,##0_);[Red]\(#,##0\)"/>
      <alignment horizontal="center" vertical="top" readingOrder="0"/>
    </dxf>
  </rfmt>
  <rfmt sheetId="1" sqref="CE33" start="0" length="0">
    <dxf>
      <numFmt numFmtId="6" formatCode="#,##0_);[Red]\(#,##0\)"/>
      <alignment horizontal="center" vertical="top" readingOrder="0"/>
    </dxf>
  </rfmt>
  <rfmt sheetId="1" sqref="CF33" start="0" length="0">
    <dxf>
      <numFmt numFmtId="6" formatCode="#,##0_);[Red]\(#,##0\)"/>
      <alignment horizontal="center" vertical="top" readingOrder="0"/>
    </dxf>
  </rfmt>
  <rfmt sheetId="1" sqref="CG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17" sId="1" odxf="1" dxf="1" numFmtId="4">
    <nc r="CA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18" sId="1" odxf="1" dxf="1" numFmtId="4">
    <nc r="CB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9" sId="1" odxf="1" dxf="1" numFmtId="4">
    <nc r="CC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D34" start="0" length="0">
    <dxf>
      <numFmt numFmtId="6" formatCode="#,##0_);[Red]\(#,##0\)"/>
      <alignment horizontal="center" vertical="top" readingOrder="0"/>
    </dxf>
  </rfmt>
  <rcc rId="2020" sId="1" odxf="1" dxf="1">
    <nc r="CE34">
      <f>CB34+CD34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21" sId="1" odxf="1" dxf="1">
    <nc r="CF34">
      <f>CB34+CC34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22" sId="1" odxf="1" dxf="1">
    <nc r="CG34">
      <f>CE34-CF34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5" start="0" length="0">
    <dxf>
      <numFmt numFmtId="6" formatCode="#,##0_);[Red]\(#,##0\)"/>
      <alignment horizontal="center" vertical="top" readingOrder="0"/>
    </dxf>
  </rfmt>
  <rfmt sheetId="1" sqref="CC35" start="0" length="0">
    <dxf>
      <numFmt numFmtId="6" formatCode="#,##0_);[Red]\(#,##0\)"/>
      <alignment horizontal="center" vertical="top" readingOrder="0"/>
    </dxf>
  </rfmt>
  <rfmt sheetId="1" sqref="CD35" start="0" length="0">
    <dxf>
      <numFmt numFmtId="6" formatCode="#,##0_);[Red]\(#,##0\)"/>
      <alignment horizontal="center" vertical="top" readingOrder="0"/>
    </dxf>
  </rfmt>
  <rfmt sheetId="1" sqref="CE35" start="0" length="0">
    <dxf>
      <numFmt numFmtId="6" formatCode="#,##0_);[Red]\(#,##0\)"/>
      <alignment horizontal="center" vertical="top" readingOrder="0"/>
    </dxf>
  </rfmt>
  <rfmt sheetId="1" sqref="CF35" start="0" length="0">
    <dxf>
      <numFmt numFmtId="6" formatCode="#,##0_);[Red]\(#,##0\)"/>
      <alignment horizontal="center" vertical="top" readingOrder="0"/>
    </dxf>
  </rfmt>
  <rfmt sheetId="1" sqref="CG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23" sId="1" odxf="1" dxf="1">
    <nc r="CA36">
      <f>SUM(CA7:CA35)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4" sId="1" odxf="1" dxf="1">
    <nc r="CB36">
      <f>SUM(CB7:CB35)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5" sId="1" odxf="1" dxf="1">
    <nc r="CC36">
      <f>SUM(CC7:CC35)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6" sId="1" odxf="1" dxf="1">
    <nc r="CD36">
      <f>SUM(CD7:CD35)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7" sId="1" odxf="1" dxf="1">
    <nc r="CE36">
      <f>SUM(CE7:CE35)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8" sId="1" odxf="1" dxf="1">
    <nc r="CF36">
      <f>SUM(CF7:CF35)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9" sId="1" odxf="1" dxf="1">
    <nc r="CG36">
      <f>SUM(CG7:CG35)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CB37" start="0" length="0">
    <dxf>
      <alignment horizontal="center" vertical="top" readingOrder="0"/>
    </dxf>
  </rfmt>
  <rfmt sheetId="1" sqref="CC37" start="0" length="0">
    <dxf>
      <alignment horizontal="center" vertical="top" readingOrder="0"/>
    </dxf>
  </rfmt>
  <rcc rId="2030" sId="1" odxf="1" s="1" dxf="1">
    <nc r="CD37">
      <f>CF36/CA36</f>
    </nc>
    <odxf>
      <numFmt numFmtId="0" formatCode="General"/>
    </odxf>
    <ndxf>
      <numFmt numFmtId="13" formatCode="0%"/>
      <alignment horizontal="center" readingOrder="0"/>
    </ndxf>
  </rcc>
  <rfmt sheetId="1" s="1" sqref="CE37" start="0" length="0">
    <dxf>
      <numFmt numFmtId="13" formatCode="0%"/>
      <alignment horizontal="center" readingOrder="0"/>
    </dxf>
  </rfmt>
  <rfmt sheetId="1" s="1" sqref="CF37" start="0" length="0">
    <dxf>
      <numFmt numFmtId="13" formatCode="0%"/>
      <alignment horizontal="center" readingOrder="0"/>
    </dxf>
  </rfmt>
  <rfmt sheetId="1" sqref="CG37" start="0" length="0">
    <dxf>
      <alignment horizontal="center" vertical="top" readingOrder="0"/>
    </dxf>
  </rfmt>
  <rfmt sheetId="1" sqref="CB38" start="0" length="0">
    <dxf>
      <alignment horizontal="center" vertical="top" readingOrder="0"/>
    </dxf>
  </rfmt>
  <rfmt sheetId="1" sqref="CC38" start="0" length="0">
    <dxf>
      <alignment horizontal="center" vertical="top" readingOrder="0"/>
    </dxf>
  </rfmt>
  <rfmt sheetId="1" sqref="CD38" start="0" length="0">
    <dxf>
      <alignment horizontal="center" vertical="top" readingOrder="0"/>
    </dxf>
  </rfmt>
  <rfmt sheetId="1" sqref="CE38" start="0" length="0">
    <dxf>
      <alignment horizontal="center" vertical="top" readingOrder="0"/>
    </dxf>
  </rfmt>
  <rfmt sheetId="1" sqref="CF38" start="0" length="0">
    <dxf>
      <alignment horizontal="center" vertical="top" readingOrder="0"/>
    </dxf>
  </rfmt>
  <rfmt sheetId="1" sqref="CG38" start="0" length="0">
    <dxf>
      <alignment horizontal="center" vertical="top" readingOrder="0"/>
    </dxf>
  </rfmt>
  <rfmt sheetId="1" sqref="CB39" start="0" length="0">
    <dxf>
      <alignment horizontal="center" vertical="top" readingOrder="0"/>
    </dxf>
  </rfmt>
  <rfmt sheetId="1" sqref="CC39" start="0" length="0">
    <dxf>
      <alignment horizontal="center" vertical="top" readingOrder="0"/>
    </dxf>
  </rfmt>
  <rfmt sheetId="1" sqref="CD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E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F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G39" start="0" length="0">
    <dxf>
      <alignment horizontal="center" vertical="top" readingOrder="0"/>
    </dxf>
  </rfmt>
  <rfmt sheetId="1" sqref="CB1:CB1048576" start="0" length="0">
    <dxf>
      <alignment horizontal="center" vertical="top" readingOrder="0"/>
    </dxf>
  </rfmt>
  <rfmt sheetId="1" sqref="CC1:CC1048576" start="0" length="0">
    <dxf>
      <alignment horizontal="center" vertical="top" readingOrder="0"/>
    </dxf>
  </rfmt>
  <rfmt sheetId="1" sqref="CD1:CD1048576" start="0" length="0">
    <dxf>
      <alignment horizontal="center" vertical="top" readingOrder="0"/>
    </dxf>
  </rfmt>
  <rfmt sheetId="1" sqref="CE1:CE1048576" start="0" length="0">
    <dxf>
      <alignment horizontal="center" vertical="top" readingOrder="0"/>
    </dxf>
  </rfmt>
  <rfmt sheetId="1" sqref="CF1:CF1048576" start="0" length="0">
    <dxf>
      <alignment horizontal="center" vertical="top" readingOrder="0"/>
    </dxf>
  </rfmt>
  <rfmt sheetId="1" sqref="CG1:CG1048576" start="0" length="0">
    <dxf>
      <alignment horizontal="center" vertical="top" readingOrder="0"/>
    </dxf>
  </rfmt>
  <rcc rId="2031" sId="1">
    <nc r="CD3" t="inlineStr">
      <is>
        <t>December</t>
      </is>
    </nc>
  </rcc>
  <rcv guid="{F38B4310-E489-43FF-953E-F1582AC83FA0}" action="delete"/>
  <rdn rId="0" localSheetId="1" customView="1" name="Z_F38B4310_E489_43FF_953E_F1582AC83FA0_.wvu.Cols" hidden="1" oldHidden="1">
    <formula>'FY14 '!$B:$BE,'FY14 '!$BG:$BS</formula>
    <oldFormula>'FY14 '!$B:$BE</oldFormula>
  </rdn>
  <rcv guid="{F38B4310-E489-43FF-953E-F1582AC83FA0}" action="add"/>
</revisions>
</file>

<file path=xl/revisions/revisionLog14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4311.xml><?xml version="1.0" encoding="utf-8"?>
<revisions xmlns="http://schemas.openxmlformats.org/spreadsheetml/2006/main" xmlns:r="http://schemas.openxmlformats.org/officeDocument/2006/relationships">
  <rfmt sheetId="1" sqref="BM8:BN8">
    <dxf>
      <fill>
        <patternFill patternType="none">
          <bgColor auto="1"/>
        </patternFill>
      </fill>
    </dxf>
  </rfmt>
  <rfmt sheetId="1" sqref="BM31:BN31">
    <dxf>
      <fill>
        <patternFill patternType="none">
          <bgColor auto="1"/>
        </patternFill>
      </fill>
    </dxf>
  </rfmt>
  <rcc rId="1733" sId="1" numFmtId="4">
    <oc r="BM7">
      <v>170000</v>
    </oc>
    <nc r="BM7">
      <f>170000+50000</f>
    </nc>
  </rcc>
  <rfmt sheetId="1" sqref="BM7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'!$B:$BE</formula>
    <oldFormula>'FY14 '!$B:$O</oldFormula>
  </rdn>
  <rcv guid="{F38B4310-E489-43FF-953E-F1582AC83FA0}" action="add"/>
</revisions>
</file>

<file path=xl/revisions/revisionLog143111.xml><?xml version="1.0" encoding="utf-8"?>
<revisions xmlns="http://schemas.openxmlformats.org/spreadsheetml/2006/main" xmlns:r="http://schemas.openxmlformats.org/officeDocument/2006/relationships">
  <rcc rId="1710" sId="1" numFmtId="4">
    <nc r="BH26">
      <v>8301.5300000000007</v>
    </nc>
  </rcc>
  <rcc rId="1711" sId="1" numFmtId="4">
    <nc r="BH29">
      <v>2147.44</v>
    </nc>
  </rcc>
  <rcc rId="1712" sId="1" numFmtId="4">
    <nc r="BH30">
      <v>12574.97</v>
    </nc>
  </rcc>
  <rcc rId="1713" sId="1" numFmtId="4">
    <nc r="BH31">
      <v>6365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31111.xml><?xml version="1.0" encoding="utf-8"?>
<revisions xmlns="http://schemas.openxmlformats.org/spreadsheetml/2006/main" xmlns:r="http://schemas.openxmlformats.org/officeDocument/2006/relationships">
  <rfmt sheetId="1" sqref="AJ38" start="0" length="0">
    <dxf>
      <numFmt numFmtId="6" formatCode="#,##0_);[Red]\(#,##0\)"/>
    </dxf>
  </rfmt>
  <rcv guid="{CFE925A5-1DC8-413C-B238-342567D07E98}" action="delete"/>
  <rcv guid="{CFE925A5-1DC8-413C-B238-342567D07E98}" action="add"/>
</revisions>
</file>

<file path=xl/revisions/revisionLog143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4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5.xml><?xml version="1.0" encoding="utf-8"?>
<revisions xmlns="http://schemas.openxmlformats.org/spreadsheetml/2006/main" xmlns:r="http://schemas.openxmlformats.org/officeDocument/2006/relationships">
  <rcc rId="2160" sId="1" numFmtId="4">
    <nc r="CC30">
      <v>1616.22</v>
    </nc>
  </rcc>
  <rcc rId="2161" sId="1" numFmtId="4">
    <nc r="CC31">
      <v>8907.39</v>
    </nc>
  </rcc>
  <rcc rId="2162" sId="1" numFmtId="4">
    <nc r="CC32">
      <v>3090</v>
    </nc>
  </rcc>
  <rcc rId="2163" sId="1" numFmtId="4">
    <nc r="CD30">
      <v>0</v>
    </nc>
  </rcc>
  <rcc rId="2164" sId="1" numFmtId="4">
    <nc r="CD31">
      <v>0</v>
    </nc>
  </rcc>
  <rcc rId="2165" sId="1" numFmtId="4">
    <nc r="CD32">
      <v>0</v>
    </nc>
  </rcc>
  <rcc rId="2166" sId="1">
    <oc r="CE30">
      <f>CB30+CD30</f>
    </oc>
    <nc r="CE30">
      <f>CB30+CD30</f>
    </nc>
  </rcc>
  <rcc rId="2167" sId="1">
    <oc r="CF30">
      <f>CB30+CC30</f>
    </oc>
    <nc r="CF30">
      <f>CB30+CC30</f>
    </nc>
  </rcc>
  <rcc rId="2168" sId="1">
    <oc r="CG30">
      <f>CE30-CF30</f>
    </oc>
    <nc r="CG30">
      <f>CA30-CF30</f>
    </nc>
  </rcc>
  <rcc rId="2169" sId="1">
    <oc r="CG31">
      <f>CE31-CF31</f>
    </oc>
    <nc r="CG31">
      <f>CA31-CF31</f>
    </nc>
  </rcc>
  <rcc rId="2170" sId="1">
    <oc r="CG32">
      <f>CE32-CF32</f>
    </oc>
    <nc r="CG32">
      <f>CA32-CF32</f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51.xml><?xml version="1.0" encoding="utf-8"?>
<revisions xmlns="http://schemas.openxmlformats.org/spreadsheetml/2006/main" xmlns:r="http://schemas.openxmlformats.org/officeDocument/2006/relationships">
  <rcc rId="2133" sId="1" numFmtId="4">
    <nc r="BV7">
      <v>74506.73</v>
    </nc>
  </rcc>
  <rcc rId="2134" sId="1" numFmtId="4">
    <nc r="BV8">
      <v>64070.17</v>
    </nc>
  </rcc>
  <rcc rId="2135" sId="1" numFmtId="4">
    <nc r="BV9">
      <v>146481.32</v>
    </nc>
  </rcc>
  <rcc rId="2136" sId="1" numFmtId="4">
    <nc r="BV12">
      <v>22421.59</v>
    </nc>
  </rcc>
  <rcc rId="2137" sId="1" numFmtId="4">
    <nc r="BV13">
      <v>8821.4699999999993</v>
    </nc>
  </rcc>
  <rcc rId="2138" sId="1" numFmtId="4">
    <nc r="BV14">
      <v>29961.02</v>
    </nc>
  </rcc>
  <rcc rId="2139" sId="1" numFmtId="4">
    <nc r="BV18">
      <v>11696.55</v>
    </nc>
  </rcc>
  <rcc rId="2140" sId="1" numFmtId="4">
    <nc r="BV19">
      <v>11839.06</v>
    </nc>
  </rcc>
  <rcc rId="2141" sId="1" numFmtId="4">
    <nc r="BV22">
      <v>2230.25</v>
    </nc>
  </rcc>
  <rcc rId="2142" sId="1" numFmtId="4">
    <nc r="BV23">
      <v>6462.43</v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4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805" sId="1" numFmtId="4">
    <oc r="AK7">
      <v>160000</v>
    </oc>
    <nc r="AK7">
      <v>170000</v>
    </nc>
  </rcc>
  <rcc rId="806" sId="1" numFmtId="4">
    <oc r="AK9">
      <v>270000</v>
    </oc>
    <nc r="AK9">
      <v>311000</v>
    </nc>
  </rcc>
  <rcc rId="807" sId="1" numFmtId="4">
    <oc r="AL9">
      <v>135000</v>
    </oc>
    <nc r="AL9">
      <v>155500</v>
    </nc>
  </rcc>
  <rcc rId="808" sId="1" numFmtId="4">
    <oc r="AK14">
      <v>50000</v>
    </oc>
    <nc r="AK14">
      <v>62500</v>
    </nc>
  </rcc>
  <rcc rId="809" sId="1" numFmtId="4">
    <oc r="AL14">
      <v>25000</v>
    </oc>
    <nc r="AL14">
      <v>31250</v>
    </nc>
  </rcc>
  <rcc rId="810" sId="1" numFmtId="4">
    <oc r="AK30">
      <v>60000</v>
    </oc>
    <nc r="AK30">
      <v>65000</v>
    </nc>
  </rcc>
  <rcc rId="811" sId="1" numFmtId="4">
    <oc r="AL30">
      <v>30000</v>
    </oc>
    <nc r="AL30">
      <v>32500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1.xml><?xml version="1.0" encoding="utf-8"?>
<revisions xmlns="http://schemas.openxmlformats.org/spreadsheetml/2006/main" xmlns:r="http://schemas.openxmlformats.org/officeDocument/2006/relationships">
  <rcc rId="819" sId="1" numFmtId="4">
    <nc r="AF15">
      <v>0</v>
    </nc>
  </rcc>
  <rcc rId="820" sId="1" numFmtId="4">
    <nc r="AG15">
      <v>0</v>
    </nc>
  </rcc>
  <rcc rId="821" sId="1" numFmtId="4">
    <nc r="AG31">
      <v>4500</v>
    </nc>
  </rcc>
  <rcc rId="822" sId="1" numFmtId="4">
    <nc r="AG30">
      <v>30000</v>
    </nc>
  </rcc>
  <rcc rId="823" sId="1" numFmtId="4">
    <nc r="AG29">
      <v>4500.43</v>
    </nc>
  </rcc>
  <rcc rId="824" sId="1" numFmtId="4">
    <nc r="AG26">
      <v>9376.06</v>
    </nc>
  </rcc>
  <rcc rId="825" sId="1" numFmtId="4">
    <nc r="AG9">
      <v>135000</v>
    </nc>
  </rcc>
  <rcc rId="826" sId="1" numFmtId="4">
    <nc r="AG14">
      <v>25000</v>
    </nc>
  </rcc>
  <rcc rId="827" sId="1" numFmtId="4">
    <nc r="AG7">
      <v>85000</v>
    </nc>
  </rcc>
  <rcc rId="828" sId="1" numFmtId="4">
    <nc r="AG18">
      <v>4000</v>
    </nc>
  </rcc>
  <rcc rId="829" sId="1" numFmtId="4">
    <nc r="AG22">
      <v>2500</v>
    </nc>
  </rcc>
  <rcc rId="830" sId="1" numFmtId="4">
    <nc r="AG12">
      <v>7500</v>
    </nc>
  </rcc>
  <rcc rId="831" sId="1" numFmtId="4">
    <nc r="AG8">
      <v>52500</v>
    </nc>
  </rcc>
  <rcc rId="832" sId="1" numFmtId="4">
    <nc r="AG19">
      <v>17683.5</v>
    </nc>
  </rcc>
  <rcc rId="833" sId="1" numFmtId="4">
    <nc r="AG23">
      <v>6694.28</v>
    </nc>
  </rcc>
  <rcc rId="834" sId="1" numFmtId="4">
    <nc r="AG13">
      <v>17748.12</v>
    </nc>
  </rcc>
  <rcc rId="835" sId="1" numFmtId="4">
    <oc r="AE7">
      <v>85000</v>
    </oc>
    <nc r="AE7">
      <v>784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31.xml><?xml version="1.0" encoding="utf-8"?>
<revisions xmlns="http://schemas.openxmlformats.org/spreadsheetml/2006/main" xmlns:r="http://schemas.openxmlformats.org/officeDocument/2006/relationships">
  <rfmt sheetId="1" sqref="BU1" start="0" length="0">
    <dxf>
      <alignment horizontal="center" vertical="top" readingOrder="0"/>
    </dxf>
  </rfmt>
  <rfmt sheetId="1" sqref="BV1" start="0" length="0">
    <dxf>
      <alignment horizontal="center" vertical="top" readingOrder="0"/>
    </dxf>
  </rfmt>
  <rfmt sheetId="1" sqref="BW1" start="0" length="0">
    <dxf>
      <alignment horizontal="center" vertical="top" readingOrder="0"/>
    </dxf>
  </rfmt>
  <rfmt sheetId="1" sqref="BX1" start="0" length="0">
    <dxf>
      <alignment horizontal="center" vertical="top" readingOrder="0"/>
    </dxf>
  </rfmt>
  <rfmt sheetId="1" sqref="BY1" start="0" length="0">
    <dxf>
      <alignment horizontal="center" vertical="top" readingOrder="0"/>
    </dxf>
  </rfmt>
  <rfmt sheetId="1" sqref="BZ1" start="0" length="0">
    <dxf>
      <alignment horizontal="center" vertical="top" readingOrder="0"/>
    </dxf>
  </rfmt>
  <rfmt sheetId="1" sqref="BU2" start="0" length="0">
    <dxf>
      <alignment horizontal="center" vertical="top" readingOrder="0"/>
    </dxf>
  </rfmt>
  <rfmt sheetId="1" sqref="BV2" start="0" length="0">
    <dxf>
      <alignment horizontal="center" vertical="top" readingOrder="0"/>
    </dxf>
  </rfmt>
  <rfmt sheetId="1" sqref="BW2" start="0" length="0">
    <dxf>
      <alignment horizontal="center" vertical="top" readingOrder="0"/>
    </dxf>
  </rfmt>
  <rfmt sheetId="1" sqref="BX2" start="0" length="0">
    <dxf>
      <alignment horizontal="center" vertical="top" readingOrder="0"/>
    </dxf>
  </rfmt>
  <rfmt sheetId="1" sqref="BY2" start="0" length="0">
    <dxf>
      <alignment horizontal="center" vertical="top" readingOrder="0"/>
    </dxf>
  </rfmt>
  <rfmt sheetId="1" sqref="BZ2" start="0" length="0">
    <dxf>
      <alignment horizontal="center" vertical="top" readingOrder="0"/>
    </dxf>
  </rfmt>
  <rfmt sheetId="1" sqref="BT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U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V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W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X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Y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Z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T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41" sId="1" odxf="1" dxf="1">
    <nc r="BU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2" sId="1" odxf="1" dxf="1">
    <nc r="BV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3" sId="1" odxf="1" dxf="1">
    <nc r="BW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4" sId="1" odxf="1" dxf="1" quotePrefix="1">
    <nc r="BX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1" odxf="1" dxf="1" quotePrefix="1">
    <nc r="BY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1" odxf="1" dxf="1" quotePrefix="1">
    <nc r="BZ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7" sId="1" odxf="1" dxf="1">
    <nc r="BT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8" sId="1" odxf="1" dxf="1">
    <nc r="BU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9" sId="1" odxf="1" dxf="1">
    <nc r="BV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1" odxf="1" dxf="1">
    <nc r="BW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1" odxf="1" dxf="1">
    <nc r="BX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2" sId="1" odxf="1" dxf="1">
    <nc r="BY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3" sId="1" odxf="1" dxf="1">
    <nc r="BZ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T6" start="0" length="0">
    <dxf>
      <alignment horizontal="center" vertical="top" readingOrder="0"/>
      <border outline="0">
        <left style="thin">
          <color indexed="64"/>
        </left>
      </border>
    </dxf>
  </rfmt>
  <rfmt sheetId="1" sqref="BU6" start="0" length="0">
    <dxf>
      <alignment horizontal="center" vertical="top" readingOrder="0"/>
    </dxf>
  </rfmt>
  <rfmt sheetId="1" sqref="BV6" start="0" length="0">
    <dxf>
      <alignment horizontal="center" vertical="top" readingOrder="0"/>
    </dxf>
  </rfmt>
  <rfmt sheetId="1" sqref="BW6" start="0" length="0">
    <dxf>
      <alignment horizontal="center" vertical="top" readingOrder="0"/>
    </dxf>
  </rfmt>
  <rfmt sheetId="1" sqref="BX6" start="0" length="0">
    <dxf>
      <alignment horizontal="center" vertical="top" readingOrder="0"/>
    </dxf>
  </rfmt>
  <rfmt sheetId="1" sqref="BY6" start="0" length="0">
    <dxf>
      <alignment horizontal="center" vertical="top" readingOrder="0"/>
    </dxf>
  </rfmt>
  <rfmt sheetId="1" sqref="BZ6" start="0" length="0">
    <dxf>
      <alignment horizontal="center" vertical="top" readingOrder="0"/>
      <border outline="0">
        <right style="thin">
          <color indexed="64"/>
        </right>
      </border>
    </dxf>
  </rfmt>
  <rfmt sheetId="1" sqref="BT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7" start="0" length="0">
    <dxf>
      <numFmt numFmtId="6" formatCode="#,##0_);[Red]\(#,##0\)"/>
      <alignment horizontal="center" vertical="top" readingOrder="0"/>
    </dxf>
  </rfmt>
  <rfmt sheetId="1" sqref="BV7" start="0" length="0">
    <dxf>
      <numFmt numFmtId="6" formatCode="#,##0_);[Red]\(#,##0\)"/>
      <alignment horizontal="center" vertical="top" readingOrder="0"/>
    </dxf>
  </rfmt>
  <rfmt sheetId="1" sqref="BW7" start="0" length="0">
    <dxf>
      <numFmt numFmtId="6" formatCode="#,##0_);[Red]\(#,##0\)"/>
      <alignment horizontal="center" vertical="top" readingOrder="0"/>
    </dxf>
  </rfmt>
  <rcc rId="1754" sId="1" odxf="1" dxf="1">
    <nc r="BX7">
      <f>BU7+BW7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5" sId="1" odxf="1" dxf="1">
    <nc r="BY7">
      <f>BU7+BV7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6" sId="1" odxf="1" dxf="1">
    <nc r="BZ7">
      <f>BX7-BY7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8" start="0" length="0">
    <dxf>
      <numFmt numFmtId="6" formatCode="#,##0_);[Red]\(#,##0\)"/>
      <alignment horizontal="center" vertical="top" readingOrder="0"/>
    </dxf>
  </rfmt>
  <rfmt sheetId="1" sqref="BV8" start="0" length="0">
    <dxf>
      <numFmt numFmtId="6" formatCode="#,##0_);[Red]\(#,##0\)"/>
      <alignment horizontal="center" vertical="top" readingOrder="0"/>
    </dxf>
  </rfmt>
  <rfmt sheetId="1" sqref="BW8" start="0" length="0">
    <dxf>
      <numFmt numFmtId="6" formatCode="#,##0_);[Red]\(#,##0\)"/>
      <alignment horizontal="center" vertical="top" readingOrder="0"/>
    </dxf>
  </rfmt>
  <rcc rId="1757" sId="1" odxf="1" dxf="1">
    <nc r="BX8">
      <f>BU8+BW8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8" sId="1" odxf="1" dxf="1">
    <nc r="BY8">
      <f>BU8+BV8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9" sId="1" odxf="1" dxf="1">
    <nc r="BZ8">
      <f>BX8-BY8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9" start="0" length="0">
    <dxf>
      <numFmt numFmtId="6" formatCode="#,##0_);[Red]\(#,##0\)"/>
      <alignment horizontal="center" vertical="top" readingOrder="0"/>
    </dxf>
  </rfmt>
  <rfmt sheetId="1" sqref="BV9" start="0" length="0">
    <dxf>
      <numFmt numFmtId="6" formatCode="#,##0_);[Red]\(#,##0\)"/>
      <alignment horizontal="center" vertical="top" readingOrder="0"/>
    </dxf>
  </rfmt>
  <rfmt sheetId="1" sqref="BW9" start="0" length="0">
    <dxf>
      <numFmt numFmtId="6" formatCode="#,##0_);[Red]\(#,##0\)"/>
      <alignment horizontal="center" vertical="top" readingOrder="0"/>
    </dxf>
  </rfmt>
  <rcc rId="1760" sId="1" odxf="1" dxf="1">
    <nc r="BX9">
      <f>BU9+BW9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1" sId="1" odxf="1" dxf="1">
    <nc r="BY9">
      <f>BU9+BV9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2" sId="1" odxf="1" dxf="1">
    <nc r="BZ9">
      <f>BX9-BY9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0" start="0" length="0">
    <dxf>
      <numFmt numFmtId="6" formatCode="#,##0_);[Red]\(#,##0\)"/>
      <alignment horizontal="center" vertical="top" readingOrder="0"/>
    </dxf>
  </rfmt>
  <rfmt sheetId="1" sqref="BV10" start="0" length="0">
    <dxf>
      <numFmt numFmtId="6" formatCode="#,##0_);[Red]\(#,##0\)"/>
      <alignment horizontal="center" vertical="top" readingOrder="0"/>
    </dxf>
  </rfmt>
  <rfmt sheetId="1" sqref="BW10" start="0" length="0">
    <dxf>
      <numFmt numFmtId="6" formatCode="#,##0_);[Red]\(#,##0\)"/>
      <alignment horizontal="center" vertical="top" readingOrder="0"/>
    </dxf>
  </rfmt>
  <rfmt sheetId="1" sqref="BX10" start="0" length="0">
    <dxf>
      <numFmt numFmtId="6" formatCode="#,##0_);[Red]\(#,##0\)"/>
      <alignment horizontal="center" vertical="top" readingOrder="0"/>
    </dxf>
  </rfmt>
  <rfmt sheetId="1" sqref="BY10" start="0" length="0">
    <dxf>
      <numFmt numFmtId="6" formatCode="#,##0_);[Red]\(#,##0\)"/>
      <alignment horizontal="center" vertical="top" readingOrder="0"/>
    </dxf>
  </rfmt>
  <rfmt sheetId="1" sqref="BZ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1" start="0" length="0">
    <dxf>
      <numFmt numFmtId="6" formatCode="#,##0_);[Red]\(#,##0\)"/>
      <alignment horizontal="center" vertical="top" readingOrder="0"/>
    </dxf>
  </rfmt>
  <rfmt sheetId="1" sqref="BV11" start="0" length="0">
    <dxf>
      <numFmt numFmtId="6" formatCode="#,##0_);[Red]\(#,##0\)"/>
      <alignment horizontal="center" vertical="top" readingOrder="0"/>
    </dxf>
  </rfmt>
  <rfmt sheetId="1" sqref="BW11" start="0" length="0">
    <dxf>
      <numFmt numFmtId="6" formatCode="#,##0_);[Red]\(#,##0\)"/>
      <alignment horizontal="center" vertical="top" readingOrder="0"/>
    </dxf>
  </rfmt>
  <rfmt sheetId="1" sqref="BX11" start="0" length="0">
    <dxf>
      <numFmt numFmtId="6" formatCode="#,##0_);[Red]\(#,##0\)"/>
      <alignment horizontal="center" vertical="top" readingOrder="0"/>
    </dxf>
  </rfmt>
  <rfmt sheetId="1" sqref="BY11" start="0" length="0">
    <dxf>
      <numFmt numFmtId="6" formatCode="#,##0_);[Red]\(#,##0\)"/>
      <alignment horizontal="center" vertical="top" readingOrder="0"/>
    </dxf>
  </rfmt>
  <rfmt sheetId="1" sqref="BZ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2" start="0" length="0">
    <dxf>
      <numFmt numFmtId="6" formatCode="#,##0_);[Red]\(#,##0\)"/>
      <alignment horizontal="center" vertical="top" readingOrder="0"/>
    </dxf>
  </rfmt>
  <rfmt sheetId="1" sqref="BV12" start="0" length="0">
    <dxf>
      <numFmt numFmtId="6" formatCode="#,##0_);[Red]\(#,##0\)"/>
      <alignment horizontal="center" vertical="top" readingOrder="0"/>
    </dxf>
  </rfmt>
  <rfmt sheetId="1" sqref="BW12" start="0" length="0">
    <dxf>
      <numFmt numFmtId="6" formatCode="#,##0_);[Red]\(#,##0\)"/>
      <alignment horizontal="center" vertical="top" readingOrder="0"/>
    </dxf>
  </rfmt>
  <rcc rId="1763" sId="1" odxf="1" dxf="1">
    <nc r="BX12">
      <f>BU12+BW12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4" sId="1" odxf="1" dxf="1">
    <nc r="BY12">
      <f>BU12+BV12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5" sId="1" odxf="1" dxf="1">
    <nc r="BZ12">
      <f>BX12-BY12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3" start="0" length="0">
    <dxf>
      <numFmt numFmtId="6" formatCode="#,##0_);[Red]\(#,##0\)"/>
      <alignment horizontal="center" vertical="top" readingOrder="0"/>
    </dxf>
  </rfmt>
  <rfmt sheetId="1" sqref="BV13" start="0" length="0">
    <dxf>
      <numFmt numFmtId="6" formatCode="#,##0_);[Red]\(#,##0\)"/>
      <alignment horizontal="center" vertical="top" readingOrder="0"/>
    </dxf>
  </rfmt>
  <rfmt sheetId="1" sqref="BW13" start="0" length="0">
    <dxf>
      <numFmt numFmtId="6" formatCode="#,##0_);[Red]\(#,##0\)"/>
      <alignment horizontal="center" vertical="top" readingOrder="0"/>
    </dxf>
  </rfmt>
  <rcc rId="1766" sId="1" odxf="1" dxf="1">
    <nc r="BX13">
      <f>BU13+BW13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7" sId="1" odxf="1" dxf="1">
    <nc r="BY13">
      <f>BU13+BV13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8" sId="1" odxf="1" dxf="1">
    <nc r="BZ13">
      <f>BX13-BY13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4" start="0" length="0">
    <dxf>
      <numFmt numFmtId="6" formatCode="#,##0_);[Red]\(#,##0\)"/>
      <alignment horizontal="center" vertical="top" readingOrder="0"/>
    </dxf>
  </rfmt>
  <rfmt sheetId="1" sqref="BV14" start="0" length="0">
    <dxf>
      <numFmt numFmtId="6" formatCode="#,##0_);[Red]\(#,##0\)"/>
      <alignment horizontal="center" vertical="top" readingOrder="0"/>
    </dxf>
  </rfmt>
  <rfmt sheetId="1" sqref="BW14" start="0" length="0">
    <dxf>
      <numFmt numFmtId="6" formatCode="#,##0_);[Red]\(#,##0\)"/>
      <alignment horizontal="center" vertical="top" readingOrder="0"/>
    </dxf>
  </rfmt>
  <rcc rId="1769" sId="1" odxf="1" dxf="1">
    <nc r="BX14">
      <f>BU14+BW14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0" sId="1" odxf="1" dxf="1">
    <nc r="BY14">
      <f>BU14+BV14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1" sId="1" odxf="1" dxf="1">
    <nc r="BZ14">
      <f>BX14-BY14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5" start="0" length="0">
    <dxf>
      <numFmt numFmtId="6" formatCode="#,##0_);[Red]\(#,##0\)"/>
      <alignment horizontal="center" vertical="top" readingOrder="0"/>
    </dxf>
  </rfmt>
  <rfmt sheetId="1" sqref="BU15" start="0" length="0">
    <dxf>
      <numFmt numFmtId="6" formatCode="#,##0_);[Red]\(#,##0\)"/>
      <alignment horizontal="center" vertical="top" readingOrder="0"/>
    </dxf>
  </rfmt>
  <rfmt sheetId="1" sqref="BV15" start="0" length="0">
    <dxf>
      <numFmt numFmtId="6" formatCode="#,##0_);[Red]\(#,##0\)"/>
      <alignment horizontal="center" vertical="top" readingOrder="0"/>
    </dxf>
  </rfmt>
  <rfmt sheetId="1" sqref="BW15" start="0" length="0">
    <dxf>
      <numFmt numFmtId="6" formatCode="#,##0_);[Red]\(#,##0\)"/>
      <alignment horizontal="center" vertical="top" readingOrder="0"/>
    </dxf>
  </rfmt>
  <rcc rId="1772" sId="1" odxf="1" dxf="1">
    <nc r="BX15">
      <f>BU15+BW15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3" sId="1" odxf="1" dxf="1">
    <nc r="BY15">
      <f>BU15+BV15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4" sId="1" odxf="1" dxf="1">
    <nc r="BZ15">
      <f>BX15-BY15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6" start="0" length="0">
    <dxf>
      <numFmt numFmtId="6" formatCode="#,##0_);[Red]\(#,##0\)"/>
      <alignment horizontal="center" vertical="top" readingOrder="0"/>
    </dxf>
  </rfmt>
  <rfmt sheetId="1" sqref="BV16" start="0" length="0">
    <dxf>
      <numFmt numFmtId="6" formatCode="#,##0_);[Red]\(#,##0\)"/>
      <alignment horizontal="center" vertical="top" readingOrder="0"/>
    </dxf>
  </rfmt>
  <rfmt sheetId="1" sqref="BW16" start="0" length="0">
    <dxf>
      <numFmt numFmtId="6" formatCode="#,##0_);[Red]\(#,##0\)"/>
      <alignment horizontal="center" vertical="top" readingOrder="0"/>
    </dxf>
  </rfmt>
  <rfmt sheetId="1" sqref="BX16" start="0" length="0">
    <dxf>
      <numFmt numFmtId="6" formatCode="#,##0_);[Red]\(#,##0\)"/>
      <alignment horizontal="center" vertical="top" readingOrder="0"/>
    </dxf>
  </rfmt>
  <rfmt sheetId="1" sqref="BY16" start="0" length="0">
    <dxf>
      <numFmt numFmtId="6" formatCode="#,##0_);[Red]\(#,##0\)"/>
      <alignment horizontal="center" vertical="top" readingOrder="0"/>
    </dxf>
  </rfmt>
  <rfmt sheetId="1" sqref="BZ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7" start="0" length="0">
    <dxf>
      <numFmt numFmtId="6" formatCode="#,##0_);[Red]\(#,##0\)"/>
      <alignment horizontal="center" vertical="top" readingOrder="0"/>
    </dxf>
  </rfmt>
  <rfmt sheetId="1" sqref="BV17" start="0" length="0">
    <dxf>
      <numFmt numFmtId="6" formatCode="#,##0_);[Red]\(#,##0\)"/>
      <alignment horizontal="center" vertical="top" readingOrder="0"/>
    </dxf>
  </rfmt>
  <rfmt sheetId="1" sqref="BW17" start="0" length="0">
    <dxf>
      <numFmt numFmtId="6" formatCode="#,##0_);[Red]\(#,##0\)"/>
      <alignment horizontal="center" vertical="top" readingOrder="0"/>
    </dxf>
  </rfmt>
  <rfmt sheetId="1" sqref="BX17" start="0" length="0">
    <dxf>
      <numFmt numFmtId="6" formatCode="#,##0_);[Red]\(#,##0\)"/>
      <alignment horizontal="center" vertical="top" readingOrder="0"/>
    </dxf>
  </rfmt>
  <rfmt sheetId="1" sqref="BY17" start="0" length="0">
    <dxf>
      <numFmt numFmtId="6" formatCode="#,##0_);[Red]\(#,##0\)"/>
      <alignment horizontal="center" vertical="top" readingOrder="0"/>
    </dxf>
  </rfmt>
  <rfmt sheetId="1" sqref="BZ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8" start="0" length="0">
    <dxf>
      <numFmt numFmtId="6" formatCode="#,##0_);[Red]\(#,##0\)"/>
      <alignment horizontal="center" vertical="top" readingOrder="0"/>
    </dxf>
  </rfmt>
  <rfmt sheetId="1" sqref="BV18" start="0" length="0">
    <dxf>
      <numFmt numFmtId="6" formatCode="#,##0_);[Red]\(#,##0\)"/>
      <alignment horizontal="center" vertical="top" readingOrder="0"/>
    </dxf>
  </rfmt>
  <rfmt sheetId="1" sqref="BW18" start="0" length="0">
    <dxf>
      <numFmt numFmtId="6" formatCode="#,##0_);[Red]\(#,##0\)"/>
      <alignment horizontal="center" vertical="top" readingOrder="0"/>
    </dxf>
  </rfmt>
  <rcc rId="1775" sId="1" odxf="1" dxf="1">
    <nc r="BX18">
      <f>BU18+BW18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6" sId="1" odxf="1" dxf="1">
    <nc r="BY18">
      <f>BU18+BV18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7" sId="1" odxf="1" dxf="1">
    <nc r="BZ18">
      <f>BX18-BY18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9" start="0" length="0">
    <dxf>
      <numFmt numFmtId="6" formatCode="#,##0_);[Red]\(#,##0\)"/>
      <alignment horizontal="center" vertical="top" readingOrder="0"/>
    </dxf>
  </rfmt>
  <rfmt sheetId="1" sqref="BV19" start="0" length="0">
    <dxf>
      <numFmt numFmtId="6" formatCode="#,##0_);[Red]\(#,##0\)"/>
      <alignment horizontal="center" vertical="top" readingOrder="0"/>
    </dxf>
  </rfmt>
  <rfmt sheetId="1" sqref="BW19" start="0" length="0">
    <dxf>
      <numFmt numFmtId="6" formatCode="#,##0_);[Red]\(#,##0\)"/>
      <alignment horizontal="center" vertical="top" readingOrder="0"/>
    </dxf>
  </rfmt>
  <rcc rId="1778" sId="1" odxf="1" dxf="1">
    <nc r="BX19">
      <f>BU19+BW19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9" sId="1" odxf="1" dxf="1">
    <nc r="BY19">
      <f>BU19+BV19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0" sId="1" odxf="1" dxf="1">
    <nc r="BZ19">
      <f>BX19-BY19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0" start="0" length="0">
    <dxf>
      <numFmt numFmtId="6" formatCode="#,##0_);[Red]\(#,##0\)"/>
      <alignment horizontal="center" vertical="top" readingOrder="0"/>
    </dxf>
  </rfmt>
  <rfmt sheetId="1" sqref="BV20" start="0" length="0">
    <dxf>
      <numFmt numFmtId="6" formatCode="#,##0_);[Red]\(#,##0\)"/>
      <alignment horizontal="center" vertical="top" readingOrder="0"/>
    </dxf>
  </rfmt>
  <rfmt sheetId="1" sqref="BW20" start="0" length="0">
    <dxf>
      <numFmt numFmtId="6" formatCode="#,##0_);[Red]\(#,##0\)"/>
      <alignment horizontal="center" vertical="top" readingOrder="0"/>
    </dxf>
  </rfmt>
  <rfmt sheetId="1" sqref="BX20" start="0" length="0">
    <dxf>
      <numFmt numFmtId="6" formatCode="#,##0_);[Red]\(#,##0\)"/>
      <alignment horizontal="center" vertical="top" readingOrder="0"/>
    </dxf>
  </rfmt>
  <rfmt sheetId="1" sqref="BY20" start="0" length="0">
    <dxf>
      <numFmt numFmtId="6" formatCode="#,##0_);[Red]\(#,##0\)"/>
      <alignment horizontal="center" vertical="top" readingOrder="0"/>
    </dxf>
  </rfmt>
  <rfmt sheetId="1" sqref="BZ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1" start="0" length="0">
    <dxf>
      <numFmt numFmtId="6" formatCode="#,##0_);[Red]\(#,##0\)"/>
      <alignment horizontal="center" vertical="top" readingOrder="0"/>
    </dxf>
  </rfmt>
  <rfmt sheetId="1" sqref="BV21" start="0" length="0">
    <dxf>
      <numFmt numFmtId="6" formatCode="#,##0_);[Red]\(#,##0\)"/>
      <alignment horizontal="center" vertical="top" readingOrder="0"/>
    </dxf>
  </rfmt>
  <rfmt sheetId="1" sqref="BW21" start="0" length="0">
    <dxf>
      <numFmt numFmtId="6" formatCode="#,##0_);[Red]\(#,##0\)"/>
      <alignment horizontal="center" vertical="top" readingOrder="0"/>
    </dxf>
  </rfmt>
  <rfmt sheetId="1" sqref="BX21" start="0" length="0">
    <dxf>
      <numFmt numFmtId="6" formatCode="#,##0_);[Red]\(#,##0\)"/>
      <alignment horizontal="center" vertical="top" readingOrder="0"/>
    </dxf>
  </rfmt>
  <rfmt sheetId="1" sqref="BY21" start="0" length="0">
    <dxf>
      <numFmt numFmtId="6" formatCode="#,##0_);[Red]\(#,##0\)"/>
      <alignment horizontal="center" vertical="top" readingOrder="0"/>
    </dxf>
  </rfmt>
  <rfmt sheetId="1" sqref="BZ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2" start="0" length="0">
    <dxf>
      <numFmt numFmtId="6" formatCode="#,##0_);[Red]\(#,##0\)"/>
      <alignment horizontal="center" vertical="top" readingOrder="0"/>
    </dxf>
  </rfmt>
  <rfmt sheetId="1" sqref="BV22" start="0" length="0">
    <dxf>
      <numFmt numFmtId="6" formatCode="#,##0_);[Red]\(#,##0\)"/>
      <alignment horizontal="center" vertical="top" readingOrder="0"/>
    </dxf>
  </rfmt>
  <rfmt sheetId="1" sqref="BW22" start="0" length="0">
    <dxf>
      <numFmt numFmtId="6" formatCode="#,##0_);[Red]\(#,##0\)"/>
      <alignment horizontal="center" vertical="top" readingOrder="0"/>
    </dxf>
  </rfmt>
  <rcc rId="1781" sId="1" odxf="1" dxf="1">
    <nc r="BX22">
      <f>BU22+BW22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2" sId="1" odxf="1" dxf="1">
    <nc r="BY22">
      <f>BU22+BV22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3" sId="1" odxf="1" dxf="1">
    <nc r="BZ22">
      <f>BX22-BY22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3" start="0" length="0">
    <dxf>
      <numFmt numFmtId="6" formatCode="#,##0_);[Red]\(#,##0\)"/>
      <alignment horizontal="center" vertical="top" readingOrder="0"/>
    </dxf>
  </rfmt>
  <rfmt sheetId="1" sqref="BV23" start="0" length="0">
    <dxf>
      <numFmt numFmtId="6" formatCode="#,##0_);[Red]\(#,##0\)"/>
      <alignment horizontal="center" vertical="top" readingOrder="0"/>
    </dxf>
  </rfmt>
  <rfmt sheetId="1" sqref="BW23" start="0" length="0">
    <dxf>
      <numFmt numFmtId="6" formatCode="#,##0_);[Red]\(#,##0\)"/>
      <alignment horizontal="center" vertical="top" readingOrder="0"/>
    </dxf>
  </rfmt>
  <rcc rId="1784" sId="1" odxf="1" dxf="1">
    <nc r="BX23">
      <f>BU23+BW23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5" sId="1" odxf="1" dxf="1">
    <nc r="BY23">
      <f>BU23+BV23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6" sId="1" odxf="1" dxf="1">
    <nc r="BZ23">
      <f>BX23-BY23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4" start="0" length="0">
    <dxf>
      <numFmt numFmtId="6" formatCode="#,##0_);[Red]\(#,##0\)"/>
      <alignment horizontal="center" vertical="top" readingOrder="0"/>
    </dxf>
  </rfmt>
  <rfmt sheetId="1" sqref="BV24" start="0" length="0">
    <dxf>
      <numFmt numFmtId="6" formatCode="#,##0_);[Red]\(#,##0\)"/>
      <alignment horizontal="center" vertical="top" readingOrder="0"/>
    </dxf>
  </rfmt>
  <rfmt sheetId="1" sqref="BW24" start="0" length="0">
    <dxf>
      <numFmt numFmtId="6" formatCode="#,##0_);[Red]\(#,##0\)"/>
      <alignment horizontal="center" vertical="top" readingOrder="0"/>
    </dxf>
  </rfmt>
  <rfmt sheetId="1" sqref="BX24" start="0" length="0">
    <dxf>
      <numFmt numFmtId="6" formatCode="#,##0_);[Red]\(#,##0\)"/>
      <alignment horizontal="center" vertical="top" readingOrder="0"/>
    </dxf>
  </rfmt>
  <rfmt sheetId="1" sqref="BY24" start="0" length="0">
    <dxf>
      <numFmt numFmtId="6" formatCode="#,##0_);[Red]\(#,##0\)"/>
      <alignment horizontal="center" vertical="top" readingOrder="0"/>
    </dxf>
  </rfmt>
  <rfmt sheetId="1" sqref="BZ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5" start="0" length="0">
    <dxf>
      <numFmt numFmtId="6" formatCode="#,##0_);[Red]\(#,##0\)"/>
      <alignment horizontal="center" vertical="top" readingOrder="0"/>
    </dxf>
  </rfmt>
  <rfmt sheetId="1" sqref="BV25" start="0" length="0">
    <dxf>
      <numFmt numFmtId="6" formatCode="#,##0_);[Red]\(#,##0\)"/>
      <alignment horizontal="center" vertical="top" readingOrder="0"/>
    </dxf>
  </rfmt>
  <rfmt sheetId="1" sqref="BW25" start="0" length="0">
    <dxf>
      <numFmt numFmtId="6" formatCode="#,##0_);[Red]\(#,##0\)"/>
      <alignment horizontal="center" vertical="top" readingOrder="0"/>
    </dxf>
  </rfmt>
  <rfmt sheetId="1" sqref="BX25" start="0" length="0">
    <dxf>
      <numFmt numFmtId="6" formatCode="#,##0_);[Red]\(#,##0\)"/>
      <alignment horizontal="center" vertical="top" readingOrder="0"/>
    </dxf>
  </rfmt>
  <rfmt sheetId="1" sqref="BY25" start="0" length="0">
    <dxf>
      <numFmt numFmtId="6" formatCode="#,##0_);[Red]\(#,##0\)"/>
      <alignment horizontal="center" vertical="top" readingOrder="0"/>
    </dxf>
  </rfmt>
  <rfmt sheetId="1" sqref="BZ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6" start="0" length="0">
    <dxf>
      <numFmt numFmtId="6" formatCode="#,##0_);[Red]\(#,##0\)"/>
      <alignment horizontal="center" vertical="top" readingOrder="0"/>
    </dxf>
  </rfmt>
  <rfmt sheetId="1" sqref="BV26" start="0" length="0">
    <dxf>
      <numFmt numFmtId="6" formatCode="#,##0_);[Red]\(#,##0\)"/>
      <alignment horizontal="center" vertical="top" readingOrder="0"/>
    </dxf>
  </rfmt>
  <rfmt sheetId="1" sqref="BW26" start="0" length="0">
    <dxf>
      <numFmt numFmtId="6" formatCode="#,##0_);[Red]\(#,##0\)"/>
      <alignment horizontal="center" vertical="top" readingOrder="0"/>
    </dxf>
  </rfmt>
  <rcc rId="1787" sId="1" odxf="1" dxf="1">
    <nc r="BX26">
      <f>BU26+BW26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8" sId="1" odxf="1" dxf="1">
    <nc r="BY26">
      <f>BU26+BV26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9" sId="1" odxf="1" dxf="1">
    <nc r="BZ26">
      <f>BX26-BY26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7" start="0" length="0">
    <dxf>
      <numFmt numFmtId="6" formatCode="#,##0_);[Red]\(#,##0\)"/>
      <alignment horizontal="center" vertical="top" readingOrder="0"/>
    </dxf>
  </rfmt>
  <rfmt sheetId="1" sqref="BV27" start="0" length="0">
    <dxf>
      <numFmt numFmtId="6" formatCode="#,##0_);[Red]\(#,##0\)"/>
      <alignment horizontal="center" vertical="top" readingOrder="0"/>
    </dxf>
  </rfmt>
  <rfmt sheetId="1" sqref="BW27" start="0" length="0">
    <dxf>
      <numFmt numFmtId="6" formatCode="#,##0_);[Red]\(#,##0\)"/>
      <alignment horizontal="center" vertical="top" readingOrder="0"/>
    </dxf>
  </rfmt>
  <rfmt sheetId="1" sqref="BX27" start="0" length="0">
    <dxf>
      <numFmt numFmtId="6" formatCode="#,##0_);[Red]\(#,##0\)"/>
      <alignment horizontal="center" vertical="top" readingOrder="0"/>
    </dxf>
  </rfmt>
  <rfmt sheetId="1" sqref="BY27" start="0" length="0">
    <dxf>
      <numFmt numFmtId="6" formatCode="#,##0_);[Red]\(#,##0\)"/>
      <alignment horizontal="center" vertical="top" readingOrder="0"/>
    </dxf>
  </rfmt>
  <rfmt sheetId="1" sqref="BZ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8" start="0" length="0">
    <dxf>
      <numFmt numFmtId="6" formatCode="#,##0_);[Red]\(#,##0\)"/>
      <alignment horizontal="center" vertical="top" readingOrder="0"/>
    </dxf>
  </rfmt>
  <rfmt sheetId="1" sqref="BV28" start="0" length="0">
    <dxf>
      <numFmt numFmtId="6" formatCode="#,##0_);[Red]\(#,##0\)"/>
      <alignment horizontal="center" vertical="top" readingOrder="0"/>
    </dxf>
  </rfmt>
  <rfmt sheetId="1" sqref="BW28" start="0" length="0">
    <dxf>
      <numFmt numFmtId="6" formatCode="#,##0_);[Red]\(#,##0\)"/>
      <alignment horizontal="center" vertical="top" readingOrder="0"/>
    </dxf>
  </rfmt>
  <rfmt sheetId="1" sqref="BX28" start="0" length="0">
    <dxf>
      <numFmt numFmtId="6" formatCode="#,##0_);[Red]\(#,##0\)"/>
      <alignment horizontal="center" vertical="top" readingOrder="0"/>
    </dxf>
  </rfmt>
  <rfmt sheetId="1" sqref="BY28" start="0" length="0">
    <dxf>
      <numFmt numFmtId="6" formatCode="#,##0_);[Red]\(#,##0\)"/>
      <alignment horizontal="center" vertical="top" readingOrder="0"/>
    </dxf>
  </rfmt>
  <rfmt sheetId="1" sqref="BZ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9" start="0" length="0">
    <dxf>
      <numFmt numFmtId="6" formatCode="#,##0_);[Red]\(#,##0\)"/>
      <alignment horizontal="center" vertical="top" readingOrder="0"/>
    </dxf>
  </rfmt>
  <rfmt sheetId="1" sqref="BV29" start="0" length="0">
    <dxf>
      <numFmt numFmtId="6" formatCode="#,##0_);[Red]\(#,##0\)"/>
      <alignment horizontal="center" vertical="top" readingOrder="0"/>
    </dxf>
  </rfmt>
  <rfmt sheetId="1" sqref="BW29" start="0" length="0">
    <dxf>
      <numFmt numFmtId="6" formatCode="#,##0_);[Red]\(#,##0\)"/>
      <alignment horizontal="center" vertical="top" readingOrder="0"/>
    </dxf>
  </rfmt>
  <rcc rId="1790" sId="1" odxf="1" dxf="1">
    <nc r="BX29">
      <f>BU29+BW29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1" sId="1" odxf="1" dxf="1">
    <nc r="BY29">
      <f>BU29+BV29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2" sId="1" odxf="1" dxf="1">
    <nc r="BZ29">
      <f>BX29-BY29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0" start="0" length="0">
    <dxf>
      <numFmt numFmtId="6" formatCode="#,##0_);[Red]\(#,##0\)"/>
      <alignment horizontal="center" vertical="top" readingOrder="0"/>
    </dxf>
  </rfmt>
  <rfmt sheetId="1" sqref="BV30" start="0" length="0">
    <dxf>
      <numFmt numFmtId="6" formatCode="#,##0_);[Red]\(#,##0\)"/>
      <alignment horizontal="center" vertical="top" readingOrder="0"/>
    </dxf>
  </rfmt>
  <rfmt sheetId="1" sqref="BW30" start="0" length="0">
    <dxf>
      <numFmt numFmtId="6" formatCode="#,##0_);[Red]\(#,##0\)"/>
      <alignment horizontal="center" vertical="top" readingOrder="0"/>
    </dxf>
  </rfmt>
  <rcc rId="1793" sId="1" odxf="1" dxf="1">
    <nc r="BX30">
      <f>BU30+BW30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4" sId="1" odxf="1" dxf="1">
    <nc r="BY30">
      <f>BU30+BV30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5" sId="1" odxf="1" dxf="1">
    <nc r="BZ30">
      <f>BX30-BY30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1" start="0" length="0">
    <dxf>
      <numFmt numFmtId="6" formatCode="#,##0_);[Red]\(#,##0\)"/>
      <alignment horizontal="center" vertical="top" readingOrder="0"/>
    </dxf>
  </rfmt>
  <rfmt sheetId="1" sqref="BV31" start="0" length="0">
    <dxf>
      <numFmt numFmtId="6" formatCode="#,##0_);[Red]\(#,##0\)"/>
      <alignment horizontal="center" vertical="top" readingOrder="0"/>
    </dxf>
  </rfmt>
  <rfmt sheetId="1" sqref="BW31" start="0" length="0">
    <dxf>
      <numFmt numFmtId="6" formatCode="#,##0_);[Red]\(#,##0\)"/>
      <alignment horizontal="center" vertical="top" readingOrder="0"/>
    </dxf>
  </rfmt>
  <rcc rId="1796" sId="1" odxf="1" dxf="1">
    <nc r="BX31">
      <f>BU31+BW31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7" sId="1" odxf="1" dxf="1">
    <nc r="BY31">
      <f>BU31+BV31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8" sId="1" odxf="1" dxf="1">
    <nc r="BZ31">
      <f>BX31-BY31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2" start="0" length="0">
    <dxf>
      <numFmt numFmtId="6" formatCode="#,##0_);[Red]\(#,##0\)"/>
      <alignment horizontal="center" vertical="top" readingOrder="0"/>
    </dxf>
  </rfmt>
  <rfmt sheetId="1" sqref="BV32" start="0" length="0">
    <dxf>
      <numFmt numFmtId="6" formatCode="#,##0_);[Red]\(#,##0\)"/>
      <alignment horizontal="center" vertical="top" readingOrder="0"/>
    </dxf>
  </rfmt>
  <rfmt sheetId="1" sqref="BW32" start="0" length="0">
    <dxf>
      <numFmt numFmtId="6" formatCode="#,##0_);[Red]\(#,##0\)"/>
      <alignment horizontal="center" vertical="top" readingOrder="0"/>
    </dxf>
  </rfmt>
  <rfmt sheetId="1" sqref="BX32" start="0" length="0">
    <dxf>
      <numFmt numFmtId="6" formatCode="#,##0_);[Red]\(#,##0\)"/>
      <alignment horizontal="center" vertical="top" readingOrder="0"/>
    </dxf>
  </rfmt>
  <rfmt sheetId="1" sqref="BY32" start="0" length="0">
    <dxf>
      <numFmt numFmtId="6" formatCode="#,##0_);[Red]\(#,##0\)"/>
      <alignment horizontal="center" vertical="top" readingOrder="0"/>
    </dxf>
  </rfmt>
  <rfmt sheetId="1" sqref="BZ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3" start="0" length="0">
    <dxf>
      <numFmt numFmtId="6" formatCode="#,##0_);[Red]\(#,##0\)"/>
      <alignment horizontal="center" vertical="top" readingOrder="0"/>
    </dxf>
  </rfmt>
  <rfmt sheetId="1" sqref="BV33" start="0" length="0">
    <dxf>
      <numFmt numFmtId="6" formatCode="#,##0_);[Red]\(#,##0\)"/>
      <alignment horizontal="center" vertical="top" readingOrder="0"/>
    </dxf>
  </rfmt>
  <rfmt sheetId="1" sqref="BW33" start="0" length="0">
    <dxf>
      <numFmt numFmtId="6" formatCode="#,##0_);[Red]\(#,##0\)"/>
      <alignment horizontal="center" vertical="top" readingOrder="0"/>
    </dxf>
  </rfmt>
  <rfmt sheetId="1" sqref="BX33" start="0" length="0">
    <dxf>
      <numFmt numFmtId="6" formatCode="#,##0_);[Red]\(#,##0\)"/>
      <alignment horizontal="center" vertical="top" readingOrder="0"/>
    </dxf>
  </rfmt>
  <rfmt sheetId="1" sqref="BY33" start="0" length="0">
    <dxf>
      <numFmt numFmtId="6" formatCode="#,##0_);[Red]\(#,##0\)"/>
      <alignment horizontal="center" vertical="top" readingOrder="0"/>
    </dxf>
  </rfmt>
  <rfmt sheetId="1" sqref="BZ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799" sId="1" odxf="1" dxf="1" numFmtId="4">
    <nc r="BT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800" sId="1" odxf="1" dxf="1" numFmtId="4">
    <nc r="BU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1" sId="1" odxf="1" dxf="1" numFmtId="4">
    <nc r="BV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W34" start="0" length="0">
    <dxf>
      <numFmt numFmtId="6" formatCode="#,##0_);[Red]\(#,##0\)"/>
      <alignment horizontal="center" vertical="top" readingOrder="0"/>
    </dxf>
  </rfmt>
  <rcc rId="1802" sId="1" odxf="1" dxf="1">
    <nc r="BX34">
      <f>BU34+BW34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3" sId="1" odxf="1" dxf="1">
    <nc r="BY34">
      <f>BU34+BV34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4" sId="1" odxf="1" dxf="1">
    <nc r="BZ34">
      <f>BX34-BY34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5" start="0" length="0">
    <dxf>
      <numFmt numFmtId="6" formatCode="#,##0_);[Red]\(#,##0\)"/>
      <alignment horizontal="center" vertical="top" readingOrder="0"/>
    </dxf>
  </rfmt>
  <rfmt sheetId="1" sqref="BV35" start="0" length="0">
    <dxf>
      <numFmt numFmtId="6" formatCode="#,##0_);[Red]\(#,##0\)"/>
      <alignment horizontal="center" vertical="top" readingOrder="0"/>
    </dxf>
  </rfmt>
  <rfmt sheetId="1" sqref="BW35" start="0" length="0">
    <dxf>
      <numFmt numFmtId="6" formatCode="#,##0_);[Red]\(#,##0\)"/>
      <alignment horizontal="center" vertical="top" readingOrder="0"/>
    </dxf>
  </rfmt>
  <rfmt sheetId="1" sqref="BX35" start="0" length="0">
    <dxf>
      <numFmt numFmtId="6" formatCode="#,##0_);[Red]\(#,##0\)"/>
      <alignment horizontal="center" vertical="top" readingOrder="0"/>
    </dxf>
  </rfmt>
  <rfmt sheetId="1" sqref="BY35" start="0" length="0">
    <dxf>
      <numFmt numFmtId="6" formatCode="#,##0_);[Red]\(#,##0\)"/>
      <alignment horizontal="center" vertical="top" readingOrder="0"/>
    </dxf>
  </rfmt>
  <rfmt sheetId="1" sqref="BZ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805" sId="1" odxf="1" dxf="1">
    <nc r="BT36">
      <f>SUM(BT7:BT35)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6" sId="1" odxf="1" dxf="1">
    <nc r="BU36">
      <f>SUM(BU7:BU35)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7" sId="1" odxf="1" dxf="1">
    <nc r="BV36">
      <f>SUM(BV7:BV35)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8" sId="1" odxf="1" dxf="1">
    <nc r="BW36">
      <f>SUM(BW7:BW35)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9" sId="1" odxf="1" dxf="1">
    <nc r="BX36">
      <f>SUM(BX7:BX35)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10" sId="1" odxf="1" dxf="1">
    <nc r="BY36">
      <f>SUM(BY7:BY35)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11" sId="1" odxf="1" dxf="1">
    <nc r="BZ36">
      <f>SUM(BZ7:BZ35)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U37" start="0" length="0">
    <dxf>
      <alignment horizontal="center" vertical="top" readingOrder="0"/>
    </dxf>
  </rfmt>
  <rfmt sheetId="1" sqref="BV37" start="0" length="0">
    <dxf>
      <alignment horizontal="center" vertical="top" readingOrder="0"/>
    </dxf>
  </rfmt>
  <rcc rId="1812" sId="1" odxf="1" s="1" dxf="1">
    <nc r="BW37">
      <f>BY36/BT36</f>
    </nc>
    <odxf>
      <numFmt numFmtId="0" formatCode="General"/>
    </odxf>
    <ndxf>
      <numFmt numFmtId="13" formatCode="0%"/>
      <alignment horizontal="center" readingOrder="0"/>
    </ndxf>
  </rcc>
  <rfmt sheetId="1" s="1" sqref="BX37" start="0" length="0">
    <dxf>
      <numFmt numFmtId="13" formatCode="0%"/>
      <alignment horizontal="center" readingOrder="0"/>
    </dxf>
  </rfmt>
  <rfmt sheetId="1" s="1" sqref="BY37" start="0" length="0">
    <dxf>
      <numFmt numFmtId="13" formatCode="0%"/>
      <alignment horizontal="center" readingOrder="0"/>
    </dxf>
  </rfmt>
  <rfmt sheetId="1" sqref="BZ37" start="0" length="0">
    <dxf>
      <alignment horizontal="center" vertical="top" readingOrder="0"/>
    </dxf>
  </rfmt>
  <rfmt sheetId="1" sqref="BU38" start="0" length="0">
    <dxf>
      <alignment horizontal="center" vertical="top" readingOrder="0"/>
    </dxf>
  </rfmt>
  <rfmt sheetId="1" sqref="BV38" start="0" length="0">
    <dxf>
      <alignment horizontal="center" vertical="top" readingOrder="0"/>
    </dxf>
  </rfmt>
  <rfmt sheetId="1" sqref="BW38" start="0" length="0">
    <dxf>
      <alignment horizontal="center" vertical="top" readingOrder="0"/>
    </dxf>
  </rfmt>
  <rfmt sheetId="1" sqref="BX38" start="0" length="0">
    <dxf>
      <alignment horizontal="center" vertical="top" readingOrder="0"/>
    </dxf>
  </rfmt>
  <rfmt sheetId="1" sqref="BY38" start="0" length="0">
    <dxf>
      <alignment horizontal="center" vertical="top" readingOrder="0"/>
    </dxf>
  </rfmt>
  <rfmt sheetId="1" sqref="BZ38" start="0" length="0">
    <dxf>
      <alignment horizontal="center" vertical="top" readingOrder="0"/>
    </dxf>
  </rfmt>
  <rfmt sheetId="1" sqref="BU39" start="0" length="0">
    <dxf>
      <alignment horizontal="center" vertical="top" readingOrder="0"/>
    </dxf>
  </rfmt>
  <rfmt sheetId="1" sqref="BV39" start="0" length="0">
    <dxf>
      <alignment horizontal="center" vertical="top" readingOrder="0"/>
    </dxf>
  </rfmt>
  <rfmt sheetId="1" sqref="BW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X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Y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Z39" start="0" length="0">
    <dxf>
      <alignment horizontal="center" vertical="top" readingOrder="0"/>
    </dxf>
  </rfmt>
  <rfmt sheetId="1" sqref="BU1:BU1048576" start="0" length="0">
    <dxf>
      <alignment horizontal="center" vertical="top" readingOrder="0"/>
    </dxf>
  </rfmt>
  <rfmt sheetId="1" sqref="BV1:BV1048576" start="0" length="0">
    <dxf>
      <alignment horizontal="center" vertical="top" readingOrder="0"/>
    </dxf>
  </rfmt>
  <rfmt sheetId="1" sqref="BW1:BW1048576" start="0" length="0">
    <dxf>
      <alignment horizontal="center" vertical="top" readingOrder="0"/>
    </dxf>
  </rfmt>
  <rfmt sheetId="1" sqref="BX1:BX1048576" start="0" length="0">
    <dxf>
      <alignment horizontal="center" vertical="top" readingOrder="0"/>
    </dxf>
  </rfmt>
  <rfmt sheetId="1" sqref="BY1:BY1048576" start="0" length="0">
    <dxf>
      <alignment horizontal="center" vertical="top" readingOrder="0"/>
    </dxf>
  </rfmt>
  <rfmt sheetId="1" sqref="BZ1:BZ1048576" start="0" length="0">
    <dxf>
      <alignment horizontal="center" vertical="top" readingOrder="0"/>
    </dxf>
  </rfmt>
  <rcc rId="1813" sId="1">
    <nc r="BW3" t="inlineStr">
      <is>
        <t>November</t>
      </is>
    </nc>
  </rcc>
  <rcc rId="1814" sId="1" numFmtId="4">
    <nc r="BT15">
      <v>0</v>
    </nc>
  </rcc>
  <rcc rId="1815" sId="1" numFmtId="4">
    <nc r="BT9">
      <v>311000</v>
    </nc>
  </rcc>
  <rcc rId="1816" sId="1" numFmtId="4">
    <nc r="BT14">
      <v>62500</v>
    </nc>
  </rcc>
  <rcc rId="1817" sId="1" numFmtId="4">
    <nc r="BT8">
      <v>110000</v>
    </nc>
  </rcc>
  <rcc rId="1818" sId="1" numFmtId="4">
    <nc r="BT19">
      <v>42000</v>
    </nc>
  </rcc>
  <rcc rId="1819" sId="1" numFmtId="4">
    <nc r="BT23">
      <v>14000</v>
    </nc>
  </rcc>
  <rcc rId="1820" sId="1" numFmtId="4">
    <nc r="BT13">
      <v>18000</v>
    </nc>
  </rcc>
  <rcc rId="1821" sId="1" numFmtId="4">
    <nc r="BT7">
      <v>170000</v>
    </nc>
  </rcc>
  <rcc rId="1822" sId="1" numFmtId="4">
    <nc r="BT18">
      <v>8000</v>
    </nc>
  </rcc>
  <rcc rId="1823" sId="1" numFmtId="4">
    <nc r="BT22">
      <v>5000</v>
    </nc>
  </rcc>
  <rcc rId="1824" sId="1" numFmtId="4">
    <nc r="BT12">
      <v>15000</v>
    </nc>
  </rcc>
  <rcc rId="1825" sId="1" numFmtId="4">
    <nc r="BT26">
      <v>8000</v>
    </nc>
  </rcc>
  <rcc rId="1826" sId="1" numFmtId="4">
    <nc r="BT29">
      <v>8000</v>
    </nc>
  </rcc>
  <rcc rId="1827" sId="1" numFmtId="4">
    <nc r="BT30">
      <v>55000</v>
    </nc>
  </rcc>
  <rcc rId="1828" sId="1" numFmtId="4">
    <nc r="BT31">
      <v>12000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1282" sId="1" numFmtId="4">
    <nc r="AT7">
      <v>85739.22</v>
    </nc>
  </rcc>
  <rcc rId="1283" sId="1" numFmtId="4">
    <nc r="AT8">
      <v>61055.02</v>
    </nc>
  </rcc>
  <rcc rId="1284" sId="1" numFmtId="4">
    <nc r="AT9">
      <v>167167.44</v>
    </nc>
  </rcc>
  <rcc rId="1285" sId="1" numFmtId="4">
    <nc r="AT12">
      <v>9213.7999999999993</v>
    </nc>
  </rcc>
  <rcc rId="1286" sId="1" numFmtId="4">
    <nc r="AT13">
      <v>10058.43</v>
    </nc>
  </rcc>
  <rcc rId="1287" sId="1" numFmtId="4">
    <nc r="AT15">
      <v>0</v>
    </nc>
  </rcc>
  <rcc rId="1288" sId="1" numFmtId="4">
    <nc r="AT14">
      <v>42294.7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fmt sheetId="1" sqref="AD15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2.xml><?xml version="1.0" encoding="utf-8"?>
<revisions xmlns="http://schemas.openxmlformats.org/spreadsheetml/2006/main" xmlns:r="http://schemas.openxmlformats.org/officeDocument/2006/relationships">
  <rcc rId="840" sId="1" numFmtId="4">
    <oc r="AD18">
      <v>8000</v>
    </oc>
    <nc r="AD18">
      <v>10000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2.xml><?xml version="1.0" encoding="utf-8"?>
<revisions xmlns="http://schemas.openxmlformats.org/spreadsheetml/2006/main" xmlns:r="http://schemas.openxmlformats.org/officeDocument/2006/relationships">
  <rcc rId="1214" sId="1" numFmtId="4">
    <oc r="AY7">
      <v>180000</v>
    </oc>
    <nc r="AY7">
      <v>170000</v>
    </nc>
  </rcc>
  <rcc rId="1215" sId="1" numFmtId="4">
    <oc r="AZ7">
      <f>90000</f>
    </oc>
    <nc r="AZ7">
      <v>85000</v>
    </nc>
  </rcc>
  <rcc rId="1216" sId="1" numFmtId="4">
    <oc r="AY8">
      <v>105000</v>
    </oc>
    <nc r="AY8">
      <v>110000</v>
    </nc>
  </rcc>
  <rcc rId="1217" sId="1" numFmtId="4">
    <oc r="AZ8">
      <f>52500</f>
    </oc>
    <nc r="AZ8">
      <v>55000</v>
    </nc>
  </rcc>
  <rcc rId="1218" sId="1" numFmtId="4">
    <oc r="AY9">
      <v>270000</v>
    </oc>
    <nc r="AY9">
      <v>310000</v>
    </nc>
  </rcc>
  <rcc rId="1219" sId="1" numFmtId="4">
    <oc r="AZ9">
      <v>135000</v>
    </oc>
    <nc r="AZ9">
      <v>155000</v>
    </nc>
  </rcc>
  <rcc rId="1220" sId="1" numFmtId="4">
    <oc r="AY12">
      <v>15000</v>
    </oc>
    <nc r="AY12">
      <v>17000</v>
    </nc>
  </rcc>
  <rcc rId="1221" sId="1" numFmtId="4">
    <oc r="AZ12">
      <v>7500</v>
    </oc>
    <nc r="AZ12">
      <v>8500</v>
    </nc>
  </rcc>
  <rcc rId="1222" sId="1" numFmtId="4">
    <oc r="AY14">
      <v>50000</v>
    </oc>
    <nc r="AY14">
      <v>62500</v>
    </nc>
  </rcc>
  <rcc rId="1223" sId="1" numFmtId="4">
    <oc r="AZ14">
      <v>25000</v>
    </oc>
    <nc r="AZ14">
      <v>31250</v>
    </nc>
  </rcc>
  <rcc rId="1224" sId="1" numFmtId="4">
    <oc r="AY18">
      <v>8000</v>
    </oc>
    <nc r="AY18">
      <v>11000</v>
    </nc>
  </rcc>
  <rcc rId="1225" sId="1" numFmtId="4">
    <oc r="AZ18">
      <v>4000</v>
    </oc>
    <nc r="AZ18">
      <v>5500</v>
    </nc>
  </rcc>
  <rcc rId="1226" sId="1" numFmtId="4">
    <oc r="AY22">
      <v>5000</v>
    </oc>
    <nc r="AY22">
      <v>6500</v>
    </nc>
  </rcc>
  <rcc rId="1227" sId="1" numFmtId="4">
    <oc r="AZ22">
      <v>2500</v>
    </oc>
    <nc r="AZ22">
      <v>3250</v>
    </nc>
  </rcc>
  <rcc rId="1228" sId="1" numFmtId="4">
    <oc r="AY26">
      <v>9000</v>
    </oc>
    <nc r="AY26">
      <v>8500</v>
    </nc>
  </rcc>
  <rcc rId="1229" sId="1" numFmtId="4">
    <oc r="AY29">
      <v>8000</v>
    </oc>
    <nc r="AY29">
      <v>10500</v>
    </nc>
  </rcc>
  <rcc rId="1230" sId="1" numFmtId="4">
    <oc r="AZ29">
      <f>4000</f>
    </oc>
    <nc r="AZ29">
      <v>5250</v>
    </nc>
  </rcc>
  <rcc rId="1231" sId="1" numFmtId="4">
    <oc r="AY30">
      <v>60000</v>
    </oc>
    <nc r="AY30">
      <v>55000</v>
    </nc>
  </rcc>
  <rcc rId="1232" sId="1" numFmtId="4">
    <oc r="AZ30">
      <v>30000</v>
    </oc>
    <nc r="AZ30">
      <v>27500</v>
    </nc>
  </rcc>
  <rcc rId="1233" sId="1" numFmtId="4">
    <oc r="AY31">
      <v>12000</v>
    </oc>
    <nc r="AY31">
      <v>15000</v>
    </nc>
  </rcc>
  <rcc rId="1234" sId="1" numFmtId="4">
    <oc r="AZ31">
      <v>0</v>
    </oc>
    <nc r="AZ31">
      <v>7500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21.xml><?xml version="1.0" encoding="utf-8"?>
<revisions xmlns="http://schemas.openxmlformats.org/spreadsheetml/2006/main" xmlns:r="http://schemas.openxmlformats.org/officeDocument/2006/relationships">
  <rcc rId="847" sId="1" numFmtId="4">
    <oc r="AG18">
      <v>4000</v>
    </oc>
    <nc r="AG18">
      <v>60000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rc rId="1306" sId="1" ref="BF1:BL1048576" action="insertCol"/>
  <rfmt sheetId="1" sqref="BF1" start="0" length="0">
    <dxf>
      <alignment horizontal="general" vertical="bottom" readingOrder="0"/>
    </dxf>
  </rfmt>
  <rfmt sheetId="1" sqref="BF2" start="0" length="0">
    <dxf>
      <alignment horizontal="general" vertical="bottom" readingOrder="0"/>
    </dxf>
  </rfmt>
  <rfmt sheetId="1" sqref="BF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G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H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K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L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F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07" sId="1" odxf="1" dxf="1">
    <nc r="BG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8" sId="1" odxf="1" dxf="1">
    <nc r="BH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1" odxf="1" dxf="1">
    <nc r="BI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1" odxf="1" dxf="1" quotePrefix="1">
    <nc r="BJ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1" sId="1" odxf="1" dxf="1" quotePrefix="1">
    <nc r="BK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2" sId="1" odxf="1" dxf="1" quotePrefix="1">
    <nc r="BL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3" sId="1" odxf="1" dxf="1">
    <nc r="BF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4" sId="1" odxf="1" dxf="1">
    <nc r="BG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1" odxf="1" dxf="1">
    <nc r="BH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1" odxf="1" dxf="1">
    <nc r="BI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7" sId="1" odxf="1" dxf="1">
    <nc r="BJ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8" sId="1" odxf="1" dxf="1">
    <nc r="BK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9" sId="1" odxf="1" dxf="1">
    <nc r="BL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F6" start="0" length="0">
    <dxf>
      <border outline="0">
        <left style="thin">
          <color indexed="64"/>
        </left>
      </border>
    </dxf>
  </rfmt>
  <rfmt sheetId="1" sqref="BL6" start="0" length="0">
    <dxf>
      <border outline="0">
        <right style="thin">
          <color indexed="64"/>
        </right>
      </border>
    </dxf>
  </rfmt>
  <rcc rId="1320" sId="1" odxf="1" dxf="1" numFmtId="4">
    <nc r="BF7">
      <v>170000</v>
    </nc>
    <odxf>
      <border outline="0">
        <left/>
      </border>
    </odxf>
    <ndxf>
      <border outline="0">
        <left style="thin">
          <color indexed="64"/>
        </left>
      </border>
    </ndxf>
  </rcc>
  <rcc rId="1321" sId="1" numFmtId="4">
    <nc r="BG7">
      <v>85000</v>
    </nc>
  </rcc>
  <rfmt sheetId="1" sqref="BI7" start="0" length="0">
    <dxf/>
  </rfmt>
  <rcc rId="1322" sId="1" odxf="1" dxf="1">
    <nc r="BJ7">
      <f>BG7+BI7</f>
    </nc>
    <odxf/>
    <ndxf/>
  </rcc>
  <rcc rId="1323" sId="1">
    <nc r="BK7">
      <f>BG7+BH7</f>
    </nc>
  </rcc>
  <rcc rId="1324" sId="1" odxf="1" dxf="1">
    <nc r="BL7">
      <f>BJ7-BK7</f>
    </nc>
    <odxf>
      <border outline="0">
        <right/>
      </border>
    </odxf>
    <ndxf>
      <border outline="0">
        <right style="thin">
          <color indexed="64"/>
        </right>
      </border>
    </ndxf>
  </rcc>
  <rcc rId="1325" sId="1" odxf="1" dxf="1" numFmtId="4">
    <nc r="BF8">
      <v>110000</v>
    </nc>
    <odxf>
      <border outline="0">
        <left/>
      </border>
    </odxf>
    <ndxf>
      <border outline="0">
        <left style="thin">
          <color indexed="64"/>
        </left>
      </border>
    </ndxf>
  </rcc>
  <rcc rId="1326" sId="1" numFmtId="4">
    <nc r="BG8">
      <v>55000</v>
    </nc>
  </rcc>
  <rfmt sheetId="1" sqref="BI8" start="0" length="0">
    <dxf/>
  </rfmt>
  <rcc rId="1327" sId="1" odxf="1" dxf="1">
    <nc r="BJ8">
      <f>BG8+BI8</f>
    </nc>
    <odxf/>
    <ndxf/>
  </rcc>
  <rcc rId="1328" sId="1">
    <nc r="BK8">
      <f>BG8+BH8</f>
    </nc>
  </rcc>
  <rcc rId="1329" sId="1" odxf="1" dxf="1">
    <nc r="BL8">
      <f>BJ8-BK8</f>
    </nc>
    <odxf>
      <border outline="0">
        <right/>
      </border>
    </odxf>
    <ndxf>
      <border outline="0">
        <right style="thin">
          <color indexed="64"/>
        </right>
      </border>
    </ndxf>
  </rcc>
  <rcc rId="1330" sId="1" odxf="1" dxf="1" numFmtId="4">
    <nc r="BF9">
      <v>310000</v>
    </nc>
    <odxf>
      <border outline="0">
        <left/>
      </border>
    </odxf>
    <ndxf>
      <border outline="0">
        <left style="thin">
          <color indexed="64"/>
        </left>
      </border>
    </ndxf>
  </rcc>
  <rcc rId="1331" sId="1" numFmtId="4">
    <nc r="BG9">
      <v>155000</v>
    </nc>
  </rcc>
  <rfmt sheetId="1" sqref="BI9" start="0" length="0">
    <dxf/>
  </rfmt>
  <rcc rId="1332" sId="1" odxf="1" dxf="1">
    <nc r="BJ9">
      <f>BG9+BI9</f>
    </nc>
    <odxf/>
    <ndxf/>
  </rcc>
  <rcc rId="1333" sId="1">
    <nc r="BK9">
      <f>BG9+BH9</f>
    </nc>
  </rcc>
  <rcc rId="1334" sId="1" odxf="1" dxf="1">
    <nc r="BL9">
      <f>BJ9-BK9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10" start="0" length="0">
    <dxf>
      <border outline="0">
        <left style="thin">
          <color indexed="64"/>
        </left>
      </border>
    </dxf>
  </rfmt>
  <rfmt sheetId="1" sqref="BI10" start="0" length="0">
    <dxf/>
  </rfmt>
  <rfmt sheetId="1" sqref="BJ10" start="0" length="0">
    <dxf/>
  </rfmt>
  <rfmt sheetId="1" sqref="BL10" start="0" length="0">
    <dxf>
      <border outline="0">
        <right style="thin">
          <color indexed="64"/>
        </right>
      </border>
    </dxf>
  </rfmt>
  <rfmt sheetId="1" sqref="BF11" start="0" length="0">
    <dxf>
      <border outline="0">
        <left style="thin">
          <color indexed="64"/>
        </left>
      </border>
    </dxf>
  </rfmt>
  <rfmt sheetId="1" sqref="BI11" start="0" length="0">
    <dxf/>
  </rfmt>
  <rfmt sheetId="1" sqref="BJ11" start="0" length="0">
    <dxf/>
  </rfmt>
  <rfmt sheetId="1" sqref="BL11" start="0" length="0">
    <dxf>
      <border outline="0">
        <right style="thin">
          <color indexed="64"/>
        </right>
      </border>
    </dxf>
  </rfmt>
  <rcc rId="1335" sId="1" odxf="1" dxf="1" numFmtId="4">
    <nc r="BF12">
      <v>17000</v>
    </nc>
    <odxf>
      <border outline="0">
        <left/>
      </border>
    </odxf>
    <ndxf>
      <border outline="0">
        <left style="thin">
          <color indexed="64"/>
        </left>
      </border>
    </ndxf>
  </rcc>
  <rcc rId="1336" sId="1" numFmtId="4">
    <nc r="BG12">
      <v>8500</v>
    </nc>
  </rcc>
  <rfmt sheetId="1" sqref="BI12" start="0" length="0">
    <dxf/>
  </rfmt>
  <rcc rId="1337" sId="1" odxf="1" dxf="1">
    <nc r="BJ12">
      <f>BG12+BI12</f>
    </nc>
    <odxf/>
    <ndxf/>
  </rcc>
  <rcc rId="1338" sId="1">
    <nc r="BK12">
      <f>BG12+BH12</f>
    </nc>
  </rcc>
  <rcc rId="1339" sId="1" odxf="1" dxf="1">
    <nc r="BL12">
      <f>BJ12-BK12</f>
    </nc>
    <odxf>
      <border outline="0">
        <right/>
      </border>
    </odxf>
    <ndxf>
      <border outline="0">
        <right style="thin">
          <color indexed="64"/>
        </right>
      </border>
    </ndxf>
  </rcc>
  <rcc rId="1340" sId="1" odxf="1" dxf="1" numFmtId="4">
    <nc r="BF13">
      <v>18000</v>
    </nc>
    <odxf>
      <border outline="0">
        <left/>
      </border>
    </odxf>
    <ndxf>
      <border outline="0">
        <left style="thin">
          <color indexed="64"/>
        </left>
      </border>
    </ndxf>
  </rcc>
  <rcc rId="1341" sId="1" numFmtId="4">
    <nc r="BG13">
      <v>9000</v>
    </nc>
  </rcc>
  <rfmt sheetId="1" sqref="BI13" start="0" length="0">
    <dxf/>
  </rfmt>
  <rcc rId="1342" sId="1" odxf="1" dxf="1">
    <nc r="BJ13">
      <f>BG13+BI13</f>
    </nc>
    <odxf/>
    <ndxf/>
  </rcc>
  <rcc rId="1343" sId="1">
    <nc r="BK13">
      <f>BG13+BH13</f>
    </nc>
  </rcc>
  <rcc rId="1344" sId="1" odxf="1" dxf="1">
    <nc r="BL13">
      <f>BJ13-BK13</f>
    </nc>
    <odxf>
      <border outline="0">
        <right/>
      </border>
    </odxf>
    <ndxf>
      <border outline="0">
        <right style="thin">
          <color indexed="64"/>
        </right>
      </border>
    </ndxf>
  </rcc>
  <rcc rId="1345" sId="1" odxf="1" dxf="1" numFmtId="4">
    <nc r="BF14">
      <v>62500</v>
    </nc>
    <odxf>
      <border outline="0">
        <left/>
      </border>
    </odxf>
    <ndxf>
      <border outline="0">
        <left style="thin">
          <color indexed="64"/>
        </left>
      </border>
    </ndxf>
  </rcc>
  <rcc rId="1346" sId="1" numFmtId="4">
    <nc r="BG14">
      <v>31250</v>
    </nc>
  </rcc>
  <rfmt sheetId="1" sqref="BI14" start="0" length="0">
    <dxf/>
  </rfmt>
  <rcc rId="1347" sId="1" odxf="1" dxf="1">
    <nc r="BJ14">
      <f>BG14+BI14</f>
    </nc>
    <odxf/>
    <ndxf/>
  </rcc>
  <rcc rId="1348" sId="1">
    <nc r="BK14">
      <f>BG14+BH14</f>
    </nc>
  </rcc>
  <rcc rId="1349" sId="1" odxf="1" dxf="1">
    <nc r="BL14">
      <f>BJ14-BK14</f>
    </nc>
    <odxf>
      <border outline="0">
        <right/>
      </border>
    </odxf>
    <ndxf>
      <border outline="0">
        <right style="thin">
          <color indexed="64"/>
        </right>
      </border>
    </ndxf>
  </rcc>
  <rcc rId="1350" sId="1" numFmtId="4">
    <nc r="BF15">
      <v>0</v>
    </nc>
  </rcc>
  <rcc rId="1351" sId="1" numFmtId="4">
    <nc r="BG15">
      <v>0</v>
    </nc>
  </rcc>
  <rfmt sheetId="1" sqref="BI15" start="0" length="0">
    <dxf/>
  </rfmt>
  <rcc rId="1352" sId="1" odxf="1" dxf="1">
    <nc r="BJ15">
      <f>BG15+BI15</f>
    </nc>
    <odxf/>
    <ndxf/>
  </rcc>
  <rcc rId="1353" sId="1">
    <nc r="BK15">
      <f>BG15+BH15</f>
    </nc>
  </rcc>
  <rcc rId="1354" sId="1" odxf="1" dxf="1">
    <nc r="BL15">
      <f>BJ15-BK15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16" start="0" length="0">
    <dxf>
      <border outline="0">
        <left style="thin">
          <color indexed="64"/>
        </left>
      </border>
    </dxf>
  </rfmt>
  <rfmt sheetId="1" sqref="BI16" start="0" length="0">
    <dxf/>
  </rfmt>
  <rfmt sheetId="1" sqref="BJ16" start="0" length="0">
    <dxf/>
  </rfmt>
  <rfmt sheetId="1" sqref="BL16" start="0" length="0">
    <dxf>
      <border outline="0">
        <right style="thin">
          <color indexed="64"/>
        </right>
      </border>
    </dxf>
  </rfmt>
  <rfmt sheetId="1" sqref="BF17" start="0" length="0">
    <dxf>
      <border outline="0">
        <left style="thin">
          <color indexed="64"/>
        </left>
      </border>
    </dxf>
  </rfmt>
  <rfmt sheetId="1" sqref="BI17" start="0" length="0">
    <dxf/>
  </rfmt>
  <rfmt sheetId="1" sqref="BJ17" start="0" length="0">
    <dxf/>
  </rfmt>
  <rfmt sheetId="1" sqref="BL17" start="0" length="0">
    <dxf>
      <border outline="0">
        <right style="thin">
          <color indexed="64"/>
        </right>
      </border>
    </dxf>
  </rfmt>
  <rcc rId="1355" sId="1" odxf="1" dxf="1" numFmtId="4">
    <nc r="BF18">
      <v>11000</v>
    </nc>
    <odxf>
      <border outline="0">
        <left/>
      </border>
    </odxf>
    <ndxf>
      <border outline="0">
        <left style="thin">
          <color indexed="64"/>
        </left>
      </border>
    </ndxf>
  </rcc>
  <rcc rId="1356" sId="1" numFmtId="4">
    <nc r="BG18">
      <v>5500</v>
    </nc>
  </rcc>
  <rfmt sheetId="1" sqref="BI18" start="0" length="0">
    <dxf/>
  </rfmt>
  <rcc rId="1357" sId="1" odxf="1" dxf="1">
    <nc r="BJ18">
      <f>BG18+BI18</f>
    </nc>
    <odxf/>
    <ndxf/>
  </rcc>
  <rcc rId="1358" sId="1">
    <nc r="BK18">
      <f>BG18+BH18</f>
    </nc>
  </rcc>
  <rcc rId="1359" sId="1" odxf="1" dxf="1">
    <nc r="BL18">
      <f>BJ18-BK18</f>
    </nc>
    <odxf>
      <border outline="0">
        <right/>
      </border>
    </odxf>
    <ndxf>
      <border outline="0">
        <right style="thin">
          <color indexed="64"/>
        </right>
      </border>
    </ndxf>
  </rcc>
  <rcc rId="1360" sId="1" odxf="1" dxf="1" numFmtId="4">
    <nc r="BF19">
      <v>42000</v>
    </nc>
    <odxf>
      <border outline="0">
        <left/>
      </border>
    </odxf>
    <ndxf>
      <border outline="0">
        <left style="thin">
          <color indexed="64"/>
        </left>
      </border>
    </ndxf>
  </rcc>
  <rcc rId="1361" sId="1" numFmtId="4">
    <nc r="BG19">
      <v>21000</v>
    </nc>
  </rcc>
  <rfmt sheetId="1" sqref="BI19" start="0" length="0">
    <dxf/>
  </rfmt>
  <rcc rId="1362" sId="1" odxf="1" dxf="1">
    <nc r="BJ19">
      <f>BG19+BI19</f>
    </nc>
    <odxf/>
    <ndxf/>
  </rcc>
  <rcc rId="1363" sId="1">
    <nc r="BK19">
      <f>BG19+BH19</f>
    </nc>
  </rcc>
  <rcc rId="1364" sId="1" odxf="1" dxf="1">
    <nc r="BL19">
      <f>BJ19-BK19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0" start="0" length="0">
    <dxf>
      <border outline="0">
        <left style="thin">
          <color indexed="64"/>
        </left>
      </border>
    </dxf>
  </rfmt>
  <rfmt sheetId="1" sqref="BI20" start="0" length="0">
    <dxf/>
  </rfmt>
  <rfmt sheetId="1" sqref="BJ20" start="0" length="0">
    <dxf/>
  </rfmt>
  <rfmt sheetId="1" sqref="BL20" start="0" length="0">
    <dxf>
      <border outline="0">
        <right style="thin">
          <color indexed="64"/>
        </right>
      </border>
    </dxf>
  </rfmt>
  <rfmt sheetId="1" sqref="BF21" start="0" length="0">
    <dxf>
      <border outline="0">
        <left style="thin">
          <color indexed="64"/>
        </left>
      </border>
    </dxf>
  </rfmt>
  <rfmt sheetId="1" sqref="BI21" start="0" length="0">
    <dxf/>
  </rfmt>
  <rfmt sheetId="1" sqref="BJ21" start="0" length="0">
    <dxf/>
  </rfmt>
  <rfmt sheetId="1" sqref="BL21" start="0" length="0">
    <dxf>
      <border outline="0">
        <right style="thin">
          <color indexed="64"/>
        </right>
      </border>
    </dxf>
  </rfmt>
  <rcc rId="1365" sId="1" odxf="1" dxf="1" numFmtId="4">
    <nc r="BF22">
      <v>6500</v>
    </nc>
    <odxf>
      <border outline="0">
        <left/>
      </border>
    </odxf>
    <ndxf>
      <border outline="0">
        <left style="thin">
          <color indexed="64"/>
        </left>
      </border>
    </ndxf>
  </rcc>
  <rcc rId="1366" sId="1" numFmtId="4">
    <nc r="BG22">
      <v>3250</v>
    </nc>
  </rcc>
  <rfmt sheetId="1" sqref="BI22" start="0" length="0">
    <dxf/>
  </rfmt>
  <rcc rId="1367" sId="1" odxf="1" dxf="1">
    <nc r="BJ22">
      <f>BG22+BI22</f>
    </nc>
    <odxf/>
    <ndxf/>
  </rcc>
  <rcc rId="1368" sId="1">
    <nc r="BK22">
      <f>BG22+BH22</f>
    </nc>
  </rcc>
  <rcc rId="1369" sId="1" odxf="1" dxf="1">
    <nc r="BL22">
      <f>BJ22-BK22</f>
    </nc>
    <odxf>
      <border outline="0">
        <right/>
      </border>
    </odxf>
    <ndxf>
      <border outline="0">
        <right style="thin">
          <color indexed="64"/>
        </right>
      </border>
    </ndxf>
  </rcc>
  <rcc rId="1370" sId="1" odxf="1" dxf="1" numFmtId="4">
    <nc r="BF23">
      <v>14000</v>
    </nc>
    <odxf>
      <border outline="0">
        <left/>
      </border>
    </odxf>
    <ndxf>
      <border outline="0">
        <left style="thin">
          <color indexed="64"/>
        </left>
      </border>
    </ndxf>
  </rcc>
  <rcc rId="1371" sId="1" numFmtId="4">
    <nc r="BG23">
      <v>7000</v>
    </nc>
  </rcc>
  <rfmt sheetId="1" sqref="BI23" start="0" length="0">
    <dxf/>
  </rfmt>
  <rcc rId="1372" sId="1" odxf="1" dxf="1">
    <nc r="BJ23">
      <f>BG23+BI23</f>
    </nc>
    <odxf/>
    <ndxf/>
  </rcc>
  <rcc rId="1373" sId="1">
    <nc r="BK23">
      <f>BG23+BH23</f>
    </nc>
  </rcc>
  <rcc rId="1374" sId="1" odxf="1" dxf="1">
    <nc r="BL23">
      <f>BJ23-BK23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4" start="0" length="0">
    <dxf>
      <border outline="0">
        <left style="thin">
          <color indexed="64"/>
        </left>
      </border>
    </dxf>
  </rfmt>
  <rfmt sheetId="1" sqref="BI24" start="0" length="0">
    <dxf/>
  </rfmt>
  <rfmt sheetId="1" sqref="BJ24" start="0" length="0">
    <dxf/>
  </rfmt>
  <rfmt sheetId="1" sqref="BL24" start="0" length="0">
    <dxf>
      <border outline="0">
        <right style="thin">
          <color indexed="64"/>
        </right>
      </border>
    </dxf>
  </rfmt>
  <rfmt sheetId="1" sqref="BF25" start="0" length="0">
    <dxf>
      <border outline="0">
        <left style="thin">
          <color indexed="64"/>
        </left>
      </border>
    </dxf>
  </rfmt>
  <rfmt sheetId="1" sqref="BI25" start="0" length="0">
    <dxf/>
  </rfmt>
  <rfmt sheetId="1" sqref="BJ25" start="0" length="0">
    <dxf/>
  </rfmt>
  <rfmt sheetId="1" sqref="BL25" start="0" length="0">
    <dxf>
      <border outline="0">
        <right style="thin">
          <color indexed="64"/>
        </right>
      </border>
    </dxf>
  </rfmt>
  <rcc rId="1375" sId="1" odxf="1" dxf="1" numFmtId="4">
    <nc r="BF26">
      <v>8500</v>
    </nc>
    <odxf>
      <border outline="0">
        <left/>
      </border>
    </odxf>
    <ndxf>
      <border outline="0">
        <left style="thin">
          <color indexed="64"/>
        </left>
      </border>
    </ndxf>
  </rcc>
  <rcc rId="1376" sId="1" numFmtId="4">
    <nc r="BG26">
      <v>0</v>
    </nc>
  </rcc>
  <rfmt sheetId="1" sqref="BI26" start="0" length="0">
    <dxf/>
  </rfmt>
  <rcc rId="1377" sId="1" odxf="1" dxf="1">
    <nc r="BJ26">
      <f>BG26+BI26</f>
    </nc>
    <odxf/>
    <ndxf/>
  </rcc>
  <rcc rId="1378" sId="1">
    <nc r="BK26">
      <f>BG26+BH26</f>
    </nc>
  </rcc>
  <rcc rId="1379" sId="1" odxf="1" dxf="1">
    <nc r="BL26">
      <f>BJ26-BK26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7" start="0" length="0">
    <dxf>
      <border outline="0">
        <left style="thin">
          <color indexed="64"/>
        </left>
      </border>
    </dxf>
  </rfmt>
  <rfmt sheetId="1" sqref="BI27" start="0" length="0">
    <dxf/>
  </rfmt>
  <rfmt sheetId="1" sqref="BJ27" start="0" length="0">
    <dxf/>
  </rfmt>
  <rfmt sheetId="1" sqref="BL27" start="0" length="0">
    <dxf>
      <border outline="0">
        <right style="thin">
          <color indexed="64"/>
        </right>
      </border>
    </dxf>
  </rfmt>
  <rfmt sheetId="1" sqref="BF28" start="0" length="0">
    <dxf>
      <border outline="0">
        <left style="thin">
          <color indexed="64"/>
        </left>
      </border>
    </dxf>
  </rfmt>
  <rfmt sheetId="1" sqref="BI28" start="0" length="0">
    <dxf/>
  </rfmt>
  <rfmt sheetId="1" sqref="BJ28" start="0" length="0">
    <dxf/>
  </rfmt>
  <rfmt sheetId="1" sqref="BL28" start="0" length="0">
    <dxf>
      <border outline="0">
        <right style="thin">
          <color indexed="64"/>
        </right>
      </border>
    </dxf>
  </rfmt>
  <rcc rId="1380" sId="1" odxf="1" dxf="1" numFmtId="4">
    <nc r="BF29">
      <v>10500</v>
    </nc>
    <odxf>
      <border outline="0">
        <left/>
      </border>
    </odxf>
    <ndxf>
      <border outline="0">
        <left style="thin">
          <color indexed="64"/>
        </left>
      </border>
    </ndxf>
  </rcc>
  <rcc rId="1381" sId="1" numFmtId="4">
    <nc r="BG29">
      <v>5250</v>
    </nc>
  </rcc>
  <rfmt sheetId="1" sqref="BI29" start="0" length="0">
    <dxf/>
  </rfmt>
  <rcc rId="1382" sId="1" odxf="1" dxf="1">
    <nc r="BJ29">
      <f>BG29+BI29</f>
    </nc>
    <odxf/>
    <ndxf/>
  </rcc>
  <rcc rId="1383" sId="1">
    <nc r="BK29">
      <f>BG29+BH29</f>
    </nc>
  </rcc>
  <rcc rId="1384" sId="1" odxf="1" dxf="1">
    <nc r="BL29">
      <f>BJ29-BK29</f>
    </nc>
    <odxf>
      <border outline="0">
        <right/>
      </border>
    </odxf>
    <ndxf>
      <border outline="0">
        <right style="thin">
          <color indexed="64"/>
        </right>
      </border>
    </ndxf>
  </rcc>
  <rcc rId="1385" sId="1" odxf="1" dxf="1" numFmtId="4">
    <nc r="BF30">
      <v>55000</v>
    </nc>
    <odxf>
      <border outline="0">
        <left/>
      </border>
    </odxf>
    <ndxf>
      <border outline="0">
        <left style="thin">
          <color indexed="64"/>
        </left>
      </border>
    </ndxf>
  </rcc>
  <rcc rId="1386" sId="1" numFmtId="4">
    <nc r="BG30">
      <v>27500</v>
    </nc>
  </rcc>
  <rfmt sheetId="1" sqref="BI30" start="0" length="0">
    <dxf/>
  </rfmt>
  <rcc rId="1387" sId="1" odxf="1" dxf="1">
    <nc r="BJ30">
      <f>BG30+BI30</f>
    </nc>
    <odxf/>
    <ndxf/>
  </rcc>
  <rcc rId="1388" sId="1">
    <nc r="BK30">
      <f>BG30+BH30</f>
    </nc>
  </rcc>
  <rcc rId="1389" sId="1" odxf="1" dxf="1">
    <nc r="BL30">
      <f>BJ30-BK30</f>
    </nc>
    <odxf>
      <border outline="0">
        <right/>
      </border>
    </odxf>
    <ndxf>
      <border outline="0">
        <right style="thin">
          <color indexed="64"/>
        </right>
      </border>
    </ndxf>
  </rcc>
  <rcc rId="1390" sId="1" odxf="1" dxf="1" numFmtId="4">
    <nc r="BF31">
      <v>15000</v>
    </nc>
    <odxf>
      <border outline="0">
        <left/>
      </border>
    </odxf>
    <ndxf>
      <border outline="0">
        <left style="thin">
          <color indexed="64"/>
        </left>
      </border>
    </ndxf>
  </rcc>
  <rcc rId="1391" sId="1" numFmtId="4">
    <nc r="BG31">
      <v>7500</v>
    </nc>
  </rcc>
  <rfmt sheetId="1" sqref="BI31" start="0" length="0">
    <dxf/>
  </rfmt>
  <rcc rId="1392" sId="1" odxf="1" dxf="1">
    <nc r="BJ31">
      <f>BG31+BI31</f>
    </nc>
    <odxf/>
    <ndxf/>
  </rcc>
  <rcc rId="1393" sId="1">
    <nc r="BK31">
      <f>BG31+BH31</f>
    </nc>
  </rcc>
  <rcc rId="1394" sId="1" odxf="1" dxf="1">
    <nc r="BL31">
      <f>BJ31-BK31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32" start="0" length="0">
    <dxf>
      <border outline="0">
        <left style="thin">
          <color indexed="64"/>
        </left>
      </border>
    </dxf>
  </rfmt>
  <rfmt sheetId="1" sqref="BI32" start="0" length="0">
    <dxf/>
  </rfmt>
  <rfmt sheetId="1" sqref="BJ32" start="0" length="0">
    <dxf/>
  </rfmt>
  <rfmt sheetId="1" sqref="BL32" start="0" length="0">
    <dxf>
      <border outline="0">
        <right style="thin">
          <color indexed="64"/>
        </right>
      </border>
    </dxf>
  </rfmt>
  <rfmt sheetId="1" sqref="BF33" start="0" length="0">
    <dxf>
      <border outline="0">
        <left style="thin">
          <color indexed="64"/>
        </left>
      </border>
    </dxf>
  </rfmt>
  <rfmt sheetId="1" sqref="BJ33" start="0" length="0">
    <dxf/>
  </rfmt>
  <rfmt sheetId="1" sqref="BL33" start="0" length="0">
    <dxf>
      <border outline="0">
        <right style="thin">
          <color indexed="64"/>
        </right>
      </border>
    </dxf>
  </rfmt>
  <rcc rId="1395" sId="1" odxf="1" dxf="1" numFmtId="4">
    <nc r="BF34">
      <v>0</v>
    </nc>
    <odxf>
      <border outline="0">
        <left/>
      </border>
    </odxf>
    <ndxf>
      <border outline="0">
        <left style="thin">
          <color indexed="64"/>
        </left>
      </border>
    </ndxf>
  </rcc>
  <rcc rId="1396" sId="1" numFmtId="4">
    <nc r="BG34">
      <v>0</v>
    </nc>
  </rcc>
  <rcc rId="1397" sId="1" numFmtId="4">
    <nc r="BH34">
      <v>0</v>
    </nc>
  </rcc>
  <rcc rId="1398" sId="1" odxf="1" dxf="1">
    <nc r="BJ34">
      <f>BG34+BI34</f>
    </nc>
    <odxf/>
    <ndxf/>
  </rcc>
  <rcc rId="1399" sId="1">
    <nc r="BK34">
      <f>BG34+BH34</f>
    </nc>
  </rcc>
  <rcc rId="1400" sId="1" odxf="1" dxf="1">
    <nc r="BL34">
      <f>BJ34-BK34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35" start="0" length="0">
    <dxf>
      <border outline="0">
        <left style="thin">
          <color indexed="64"/>
        </left>
      </border>
    </dxf>
  </rfmt>
  <rfmt sheetId="1" sqref="BL35" start="0" length="0">
    <dxf>
      <border outline="0">
        <right style="thin">
          <color indexed="64"/>
        </right>
      </border>
    </dxf>
  </rfmt>
  <rcc rId="1401" sId="1" odxf="1" dxf="1">
    <nc r="BF36">
      <f>SUM(BF7:BF35)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2" sId="1" odxf="1" dxf="1">
    <nc r="BG36">
      <f>SUM(BG7:BG35)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3" sId="1" odxf="1" dxf="1">
    <nc r="BH36">
      <f>SUM(BH7:BH35)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4" sId="1" odxf="1" dxf="1">
    <nc r="BI36">
      <f>SUM(BI7:BI35)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5" sId="1" odxf="1" dxf="1">
    <nc r="BJ36">
      <f>SUM(BJ7:BJ35)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6" sId="1" odxf="1" dxf="1">
    <nc r="BK36">
      <f>SUM(BK7:BK35)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7" sId="1" odxf="1" dxf="1">
    <nc r="BL36">
      <f>SUM(BL7:BL35)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F37" start="0" length="0">
    <dxf>
      <alignment horizontal="general" vertical="bottom" readingOrder="0"/>
    </dxf>
  </rfmt>
  <rcc rId="1408" sId="1" odxf="1" s="1" dxf="1">
    <nc r="BI37">
      <f>BK36/BF36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BJ37" start="0" length="0">
    <dxf>
      <numFmt numFmtId="13" formatCode="0%"/>
    </dxf>
  </rfmt>
  <rfmt sheetId="1" s="1" sqref="BK37" start="0" length="0">
    <dxf>
      <numFmt numFmtId="13" formatCode="0%"/>
    </dxf>
  </rfmt>
  <rfmt sheetId="1" sqref="BF38" start="0" length="0">
    <dxf>
      <alignment horizontal="general" vertical="bottom" readingOrder="0"/>
    </dxf>
  </rfmt>
  <rfmt sheetId="1" sqref="BF39" start="0" length="0">
    <dxf>
      <alignment horizontal="general" vertical="bottom" readingOrder="0"/>
    </dxf>
  </rfmt>
  <rfmt sheetId="1" sqref="BI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J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K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F1:BF1048576" start="0" length="0">
    <dxf>
      <alignment horizontal="general" vertical="bottom" readingOrder="0"/>
    </dxf>
  </rfmt>
  <rcc rId="1409" sId="1">
    <nc r="BI3" t="inlineStr">
      <is>
        <t>September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rc rId="2033" sId="1" ref="A27:XFD27" action="insertRow">
    <undo index="2" exp="area" ref3D="1" dr="$BG$1:$BS$1048576" dn="Z_F38B4310_E489_43FF_953E_F1582AC83FA0_.wvu.Cols" sId="1"/>
    <undo index="1" exp="area" ref3D="1" dr="$B$1:$BE$1048576" dn="Z_F38B4310_E489_43FF_953E_F1582AC83FA0_.wvu.Cols" sId="1"/>
  </rrc>
  <rcc rId="2034" sId="1">
    <nc r="A27" t="inlineStr">
      <is>
        <t>Online</t>
      </is>
    </nc>
  </rcc>
  <rcc rId="2035" sId="1" numFmtId="4">
    <nc r="BU27">
      <v>0</v>
    </nc>
  </rcc>
  <rcc rId="2036" sId="1">
    <nc r="BX27">
      <f>BU27+BW27</f>
    </nc>
  </rcc>
  <rcc rId="2037" sId="1">
    <nc r="BY27">
      <f>BU27+BV27</f>
    </nc>
  </rcc>
  <rcc rId="2038" sId="1">
    <nc r="BZ27">
      <f>BX27-BY27</f>
    </nc>
  </rcc>
  <rcc rId="2039" sId="1" numFmtId="4">
    <nc r="CB27">
      <v>0</v>
    </nc>
  </rcc>
  <rcc rId="2040" sId="1">
    <nc r="CE27">
      <f>CB27+CD27</f>
    </nc>
  </rcc>
  <rcc rId="2041" sId="1">
    <nc r="CF27">
      <f>CB27+CC27</f>
    </nc>
  </rcc>
  <rcc rId="2042" sId="1">
    <nc r="CG27">
      <f>CE27-CF27</f>
    </nc>
  </rcc>
  <rcc rId="2043" sId="1" numFmtId="4">
    <nc r="BT27">
      <v>3000</v>
    </nc>
  </rcc>
  <rcc rId="2044" sId="1" numFmtId="4">
    <nc r="CA27">
      <v>3000</v>
    </nc>
  </rcc>
  <rcc rId="2045" sId="1" numFmtId="4">
    <nc r="BW26">
      <v>0</v>
    </nc>
  </rcc>
  <rcc rId="2046" sId="1" numFmtId="4">
    <nc r="BW27">
      <v>0</v>
    </nc>
  </rcc>
  <rcc rId="2047" sId="1" numFmtId="4">
    <oc r="CA31">
      <v>40000</v>
    </oc>
    <nc r="CA31">
      <v>27000</v>
    </nc>
  </rcc>
  <rcc rId="2048" sId="1" numFmtId="4">
    <oc r="CB31">
      <v>20000</v>
    </oc>
    <nc r="CB31">
      <v>13500</v>
    </nc>
  </rcc>
  <rcc rId="2049" sId="1" numFmtId="4">
    <oc r="CA7">
      <v>201000</v>
    </oc>
    <nc r="CA7">
      <v>190000</v>
    </nc>
  </rcc>
  <rcc rId="2050" sId="1" numFmtId="4">
    <oc r="CB7">
      <v>100500</v>
    </oc>
    <nc r="CB7">
      <v>95000</v>
    </nc>
  </rcc>
  <rcc rId="2051" sId="1" numFmtId="4">
    <oc r="CA8">
      <v>113000</v>
    </oc>
    <nc r="CA8">
      <v>123000</v>
    </nc>
  </rcc>
  <rcc rId="2052" sId="1" numFmtId="4">
    <oc r="CB8">
      <v>56500</v>
    </oc>
    <nc r="CB8">
      <v>61500</v>
    </nc>
  </rcc>
  <rcc rId="2053" sId="1" numFmtId="4">
    <oc r="CA9">
      <v>311000</v>
    </oc>
    <nc r="CA9">
      <v>300000</v>
    </nc>
  </rcc>
  <rcc rId="2054" sId="1" numFmtId="4">
    <oc r="CB9">
      <v>220000</v>
    </oc>
    <nc r="CB9">
      <v>150000</v>
    </nc>
  </rcc>
  <rcc rId="2055" sId="1" numFmtId="4">
    <oc r="CA12">
      <v>15000</v>
    </oc>
    <nc r="CA12">
      <v>20000</v>
    </nc>
  </rcc>
  <rcc rId="2056" sId="1" numFmtId="4">
    <oc r="CB12">
      <v>7500</v>
    </oc>
    <nc r="CB12">
      <v>10000</v>
    </nc>
  </rcc>
  <rcc rId="2057" sId="1" numFmtId="4">
    <oc r="CA14">
      <v>65000</v>
    </oc>
    <nc r="CA14">
      <v>60000</v>
    </nc>
  </rcc>
  <rcc rId="2058" sId="1" numFmtId="4">
    <oc r="CB14">
      <v>32500</v>
    </oc>
    <nc r="CB14">
      <v>30000</v>
    </nc>
  </rcc>
  <rcc rId="2059" sId="1" numFmtId="4">
    <nc r="CB15">
      <v>0</v>
    </nc>
  </rcc>
  <rcc rId="2060" sId="1" numFmtId="4">
    <oc r="CA18">
      <v>18000</v>
    </oc>
    <nc r="CA18">
      <v>20000</v>
    </nc>
  </rcc>
  <rcc rId="2061" sId="1" numFmtId="4">
    <oc r="CB18">
      <v>9000</v>
    </oc>
    <nc r="CB18">
      <v>10000</v>
    </nc>
  </rcc>
  <rcc rId="2062" sId="1" numFmtId="4">
    <oc r="CA19">
      <v>30000</v>
    </oc>
    <nc r="CA19">
      <v>27000</v>
    </nc>
  </rcc>
  <rcc rId="2063" sId="1" numFmtId="4">
    <oc r="CB19">
      <v>15000</v>
    </oc>
    <nc r="CB19">
      <v>13500</v>
    </nc>
  </rcc>
  <rcc rId="2064" sId="1" numFmtId="4">
    <oc r="CA22">
      <v>5000</v>
    </oc>
    <nc r="CA22">
      <v>7000</v>
    </nc>
  </rcc>
  <rcc rId="2065" sId="1" numFmtId="4">
    <oc r="CB22">
      <v>2500</v>
    </oc>
    <nc r="CB22">
      <v>3500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'!$B:$BE,'FY14 '!$BG:$BS</oldFormula>
  </rdn>
  <rcv guid="{F38B4310-E489-43FF-953E-F1582AC83FA0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cc rId="1867" sId="1" numFmtId="4">
    <oc r="BU7">
      <f>85000</f>
    </oc>
    <nc r="BU7">
      <v>100500</v>
    </nc>
  </rcc>
  <rcc rId="1868" sId="1" numFmtId="4">
    <oc r="BU8">
      <v>52500</v>
    </oc>
    <nc r="BU8">
      <v>56500</v>
    </nc>
  </rcc>
  <rcc rId="1869" sId="1" numFmtId="4">
    <oc r="BU14">
      <v>31000</v>
    </oc>
    <nc r="BU14">
      <v>32500</v>
    </nc>
  </rcc>
  <rcc rId="1870" sId="1" numFmtId="4">
    <oc r="BS14">
      <f>BQ14-BR14</f>
    </oc>
    <nc r="BS14">
      <v>0</v>
    </nc>
  </rcc>
  <rcc rId="1871" sId="1" numFmtId="4">
    <oc r="BU18">
      <v>4000</v>
    </oc>
    <nc r="BU18">
      <v>9000</v>
    </nc>
  </rcc>
  <rcc rId="1872" sId="1" numFmtId="4">
    <oc r="BU23">
      <v>7000</v>
    </oc>
    <nc r="BU23">
      <v>6500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111.xml><?xml version="1.0" encoding="utf-8"?>
<revisions xmlns="http://schemas.openxmlformats.org/spreadsheetml/2006/main" xmlns:r="http://schemas.openxmlformats.org/officeDocument/2006/relationships">
  <rcc rId="845" sId="1" numFmtId="4">
    <oc r="AG31">
      <v>4500</v>
    </oc>
    <nc r="AG31">
      <v>10000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2121.xml><?xml version="1.0" encoding="utf-8"?>
<revisions xmlns="http://schemas.openxmlformats.org/spreadsheetml/2006/main" xmlns:r="http://schemas.openxmlformats.org/officeDocument/2006/relationships">
  <rcc rId="1297" sId="1" numFmtId="4">
    <nc r="AT34">
      <v>0</v>
    </nc>
  </rcc>
  <rcc rId="1298" sId="1" numFmtId="4">
    <nc r="AU34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4.xml><?xml version="1.0" encoding="utf-8"?>
<revisions xmlns="http://schemas.openxmlformats.org/spreadsheetml/2006/main" xmlns:r="http://schemas.openxmlformats.org/officeDocument/2006/relationships">
  <rcc rId="1275" sId="1" numFmtId="4">
    <nc r="BA34">
      <v>0</v>
    </nc>
  </rcc>
  <rcc rId="1276" sId="1" numFmtId="4">
    <nc r="AT30">
      <v>20724.14</v>
    </nc>
  </rcc>
  <rcc rId="1277" sId="1" numFmtId="4">
    <nc r="AT29">
      <v>7414.64</v>
    </nc>
  </rcc>
  <rcc rId="1278" sId="1" numFmtId="4">
    <nc r="AT31">
      <v>19890</v>
    </nc>
  </rcc>
  <rcc rId="1279" sId="1" numFmtId="4">
    <nc r="AT26">
      <v>8879.23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38B4310_E489_43FF_953E_F1582AC83FA0_.wvu.Cols" hidden="1" oldHidden="1">
    <oldFormula>'FY14 '!$B:$BS</oldFormula>
  </rdn>
  <rcv guid="{F38B4310-E489-43FF-953E-F1582AC83FA0}" action="delete"/>
  <rcv guid="{F38B4310-E489-43FF-953E-F1582AC83FA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3196D012-CABD-42A5-BF2C-788097D48422}" name="Julia Aspinall" id="-1183793302" dateTime="2014-04-17T09:02:40"/>
  <userInfo guid="{598F2B28-0494-46B6-BB45-E0D5EE9C5D34}" name="Julia Aspinall" id="-1183786053" dateTime="2014-05-06T09:30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40"/>
  <sheetViews>
    <sheetView tabSelected="1" workbookViewId="0">
      <pane xSplit="71" topLeftCell="CM1" activePane="topRight" state="frozen"/>
      <selection pane="topRight" activeCell="C7" sqref="C7:D35"/>
    </sheetView>
  </sheetViews>
  <sheetFormatPr defaultRowHeight="15" x14ac:dyDescent="0.25"/>
  <cols>
    <col min="1" max="1" width="7.28515625" customWidth="1"/>
    <col min="2" max="8" width="11.7109375" style="2" customWidth="1"/>
    <col min="9" max="9" width="11.7109375" customWidth="1"/>
    <col min="10" max="15" width="11.7109375" style="2" customWidth="1"/>
    <col min="16" max="16" width="11.7109375" customWidth="1"/>
    <col min="17" max="22" width="11.7109375" style="2" customWidth="1"/>
    <col min="23" max="23" width="11.7109375" customWidth="1"/>
    <col min="24" max="29" width="11.7109375" style="2" customWidth="1"/>
    <col min="30" max="30" width="11.7109375" customWidth="1"/>
    <col min="31" max="36" width="11.7109375" style="2" customWidth="1"/>
    <col min="37" max="37" width="11.7109375" customWidth="1"/>
    <col min="38" max="43" width="11.7109375" style="2" customWidth="1"/>
    <col min="44" max="44" width="11.7109375" customWidth="1"/>
    <col min="45" max="50" width="11.7109375" style="2" customWidth="1"/>
    <col min="51" max="51" width="11.7109375" customWidth="1"/>
    <col min="52" max="57" width="11.7109375" style="2" customWidth="1"/>
    <col min="58" max="58" width="11.7109375" customWidth="1"/>
    <col min="59" max="64" width="11.7109375" style="2" customWidth="1"/>
    <col min="65" max="65" width="11.7109375" customWidth="1"/>
    <col min="66" max="71" width="11.7109375" style="2" customWidth="1"/>
    <col min="72" max="72" width="11.7109375" customWidth="1"/>
    <col min="73" max="78" width="11.7109375" style="2" customWidth="1"/>
    <col min="79" max="79" width="11.7109375" customWidth="1"/>
    <col min="80" max="85" width="11.7109375" style="2" customWidth="1"/>
  </cols>
  <sheetData>
    <row r="1" spans="1:85" x14ac:dyDescent="0.25">
      <c r="A1" s="1" t="s">
        <v>19</v>
      </c>
    </row>
    <row r="3" spans="1:85" x14ac:dyDescent="0.25">
      <c r="A3" s="20"/>
      <c r="B3" s="20"/>
      <c r="C3" s="20"/>
      <c r="D3" s="20"/>
      <c r="E3" s="20" t="s">
        <v>12</v>
      </c>
      <c r="F3" s="20"/>
      <c r="G3" s="20"/>
      <c r="H3" s="20"/>
      <c r="I3" s="20"/>
      <c r="J3" s="20"/>
      <c r="K3" s="20"/>
      <c r="L3" s="20" t="s">
        <v>13</v>
      </c>
      <c r="M3" s="20"/>
      <c r="N3" s="20"/>
      <c r="O3" s="20"/>
      <c r="P3" s="20"/>
      <c r="Q3" s="20"/>
      <c r="R3" s="20"/>
      <c r="S3" s="20" t="s">
        <v>14</v>
      </c>
      <c r="T3" s="20"/>
      <c r="U3" s="20"/>
      <c r="V3" s="20"/>
      <c r="W3" s="20"/>
      <c r="X3" s="20"/>
      <c r="Y3" s="20"/>
      <c r="Z3" s="20" t="s">
        <v>15</v>
      </c>
      <c r="AA3" s="20"/>
      <c r="AB3" s="20"/>
      <c r="AC3" s="20"/>
      <c r="AD3" s="20"/>
      <c r="AE3" s="20"/>
      <c r="AF3" s="20"/>
      <c r="AG3" s="20" t="s">
        <v>33</v>
      </c>
      <c r="AH3" s="20"/>
      <c r="AI3" s="20"/>
      <c r="AJ3" s="20"/>
      <c r="AK3" s="20"/>
      <c r="AL3" s="20"/>
      <c r="AM3" s="20"/>
      <c r="AN3" s="20" t="s">
        <v>34</v>
      </c>
      <c r="AO3" s="20"/>
      <c r="AP3" s="20"/>
      <c r="AQ3" s="20"/>
      <c r="AR3" s="20"/>
      <c r="AS3" s="20"/>
      <c r="AT3" s="20"/>
      <c r="AU3" s="20" t="s">
        <v>35</v>
      </c>
      <c r="AV3" s="20"/>
      <c r="AW3" s="20"/>
      <c r="AX3" s="20"/>
      <c r="AY3" s="20"/>
      <c r="AZ3" s="20"/>
      <c r="BA3" s="20"/>
      <c r="BB3" s="20" t="s">
        <v>37</v>
      </c>
      <c r="BC3" s="20"/>
      <c r="BD3" s="20"/>
      <c r="BE3" s="20"/>
      <c r="BF3" s="20"/>
      <c r="BG3" s="20"/>
      <c r="BH3" s="20"/>
      <c r="BI3" s="20" t="s">
        <v>38</v>
      </c>
      <c r="BJ3" s="20"/>
      <c r="BK3" s="20"/>
      <c r="BL3" s="20"/>
      <c r="BM3" s="20"/>
      <c r="BN3" s="20"/>
      <c r="BO3" s="20"/>
      <c r="BP3" s="20" t="s">
        <v>39</v>
      </c>
      <c r="BQ3" s="20"/>
      <c r="BR3" s="20"/>
      <c r="BS3" s="20"/>
      <c r="BT3" s="20"/>
      <c r="BU3" s="20"/>
      <c r="BV3" s="20"/>
      <c r="BW3" s="20" t="s">
        <v>40</v>
      </c>
      <c r="BX3" s="20"/>
      <c r="BY3" s="20"/>
      <c r="BZ3" s="20"/>
      <c r="CA3" s="20"/>
      <c r="CB3" s="20"/>
      <c r="CC3" s="20"/>
      <c r="CD3" s="20" t="s">
        <v>41</v>
      </c>
      <c r="CE3" s="20"/>
      <c r="CF3" s="20"/>
      <c r="CG3" s="20"/>
    </row>
    <row r="4" spans="1:85" s="17" customFormat="1" x14ac:dyDescent="0.25">
      <c r="A4" s="18"/>
      <c r="B4" s="18"/>
      <c r="C4" s="18" t="s">
        <v>25</v>
      </c>
      <c r="D4" s="18" t="s">
        <v>26</v>
      </c>
      <c r="E4" s="18" t="s">
        <v>27</v>
      </c>
      <c r="F4" s="22" t="s">
        <v>29</v>
      </c>
      <c r="G4" s="22" t="s">
        <v>30</v>
      </c>
      <c r="H4" s="22" t="s">
        <v>28</v>
      </c>
      <c r="I4" s="18"/>
      <c r="J4" s="18" t="s">
        <v>25</v>
      </c>
      <c r="K4" s="18" t="s">
        <v>26</v>
      </c>
      <c r="L4" s="18" t="s">
        <v>27</v>
      </c>
      <c r="M4" s="22" t="s">
        <v>29</v>
      </c>
      <c r="N4" s="22" t="s">
        <v>30</v>
      </c>
      <c r="O4" s="22" t="s">
        <v>28</v>
      </c>
      <c r="P4" s="18"/>
      <c r="Q4" s="18" t="s">
        <v>25</v>
      </c>
      <c r="R4" s="18" t="s">
        <v>26</v>
      </c>
      <c r="S4" s="18" t="s">
        <v>27</v>
      </c>
      <c r="T4" s="22" t="s">
        <v>29</v>
      </c>
      <c r="U4" s="22" t="s">
        <v>30</v>
      </c>
      <c r="V4" s="22" t="s">
        <v>28</v>
      </c>
      <c r="W4" s="18"/>
      <c r="X4" s="18" t="s">
        <v>25</v>
      </c>
      <c r="Y4" s="18" t="s">
        <v>26</v>
      </c>
      <c r="Z4" s="18" t="s">
        <v>27</v>
      </c>
      <c r="AA4" s="22" t="s">
        <v>29</v>
      </c>
      <c r="AB4" s="22" t="s">
        <v>30</v>
      </c>
      <c r="AC4" s="22" t="s">
        <v>28</v>
      </c>
      <c r="AD4" s="18"/>
      <c r="AE4" s="18" t="s">
        <v>25</v>
      </c>
      <c r="AF4" s="18" t="s">
        <v>26</v>
      </c>
      <c r="AG4" s="18" t="s">
        <v>27</v>
      </c>
      <c r="AH4" s="22" t="s">
        <v>29</v>
      </c>
      <c r="AI4" s="22" t="s">
        <v>30</v>
      </c>
      <c r="AJ4" s="22" t="s">
        <v>28</v>
      </c>
      <c r="AK4" s="18"/>
      <c r="AL4" s="18" t="s">
        <v>25</v>
      </c>
      <c r="AM4" s="18" t="s">
        <v>26</v>
      </c>
      <c r="AN4" s="18" t="s">
        <v>27</v>
      </c>
      <c r="AO4" s="22" t="s">
        <v>29</v>
      </c>
      <c r="AP4" s="22" t="s">
        <v>30</v>
      </c>
      <c r="AQ4" s="22" t="s">
        <v>28</v>
      </c>
      <c r="AR4" s="18"/>
      <c r="AS4" s="18" t="s">
        <v>25</v>
      </c>
      <c r="AT4" s="18" t="s">
        <v>26</v>
      </c>
      <c r="AU4" s="18" t="s">
        <v>27</v>
      </c>
      <c r="AV4" s="22" t="s">
        <v>29</v>
      </c>
      <c r="AW4" s="22" t="s">
        <v>30</v>
      </c>
      <c r="AX4" s="22" t="s">
        <v>28</v>
      </c>
      <c r="AY4" s="18"/>
      <c r="AZ4" s="18" t="s">
        <v>25</v>
      </c>
      <c r="BA4" s="18" t="s">
        <v>26</v>
      </c>
      <c r="BB4" s="18" t="s">
        <v>27</v>
      </c>
      <c r="BC4" s="22" t="s">
        <v>29</v>
      </c>
      <c r="BD4" s="22" t="s">
        <v>30</v>
      </c>
      <c r="BE4" s="22" t="s">
        <v>28</v>
      </c>
      <c r="BF4" s="18"/>
      <c r="BG4" s="18" t="s">
        <v>25</v>
      </c>
      <c r="BH4" s="18" t="s">
        <v>26</v>
      </c>
      <c r="BI4" s="18" t="s">
        <v>27</v>
      </c>
      <c r="BJ4" s="22" t="s">
        <v>29</v>
      </c>
      <c r="BK4" s="22" t="s">
        <v>30</v>
      </c>
      <c r="BL4" s="22" t="s">
        <v>28</v>
      </c>
      <c r="BM4" s="18"/>
      <c r="BN4" s="18" t="s">
        <v>25</v>
      </c>
      <c r="BO4" s="18" t="s">
        <v>26</v>
      </c>
      <c r="BP4" s="18" t="s">
        <v>27</v>
      </c>
      <c r="BQ4" s="22" t="s">
        <v>29</v>
      </c>
      <c r="BR4" s="22" t="s">
        <v>30</v>
      </c>
      <c r="BS4" s="22" t="s">
        <v>28</v>
      </c>
      <c r="BT4" s="18"/>
      <c r="BU4" s="18" t="s">
        <v>25</v>
      </c>
      <c r="BV4" s="18" t="s">
        <v>26</v>
      </c>
      <c r="BW4" s="18" t="s">
        <v>27</v>
      </c>
      <c r="BX4" s="22" t="s">
        <v>29</v>
      </c>
      <c r="BY4" s="22" t="s">
        <v>30</v>
      </c>
      <c r="BZ4" s="22" t="s">
        <v>28</v>
      </c>
      <c r="CA4" s="18"/>
      <c r="CB4" s="18" t="s">
        <v>25</v>
      </c>
      <c r="CC4" s="18" t="s">
        <v>26</v>
      </c>
      <c r="CD4" s="18" t="s">
        <v>27</v>
      </c>
      <c r="CE4" s="22" t="s">
        <v>29</v>
      </c>
      <c r="CF4" s="22" t="s">
        <v>30</v>
      </c>
      <c r="CG4" s="22" t="s">
        <v>28</v>
      </c>
    </row>
    <row r="5" spans="1:85" s="17" customFormat="1" ht="45" x14ac:dyDescent="0.25">
      <c r="A5" s="18" t="s">
        <v>20</v>
      </c>
      <c r="B5" s="18" t="s">
        <v>8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7</v>
      </c>
      <c r="H5" s="18" t="s">
        <v>31</v>
      </c>
      <c r="I5" s="18" t="s">
        <v>8</v>
      </c>
      <c r="J5" s="18" t="s">
        <v>21</v>
      </c>
      <c r="K5" s="18" t="s">
        <v>22</v>
      </c>
      <c r="L5" s="18" t="s">
        <v>23</v>
      </c>
      <c r="M5" s="18" t="s">
        <v>24</v>
      </c>
      <c r="N5" s="18" t="s">
        <v>7</v>
      </c>
      <c r="O5" s="18" t="s">
        <v>9</v>
      </c>
      <c r="P5" s="18" t="s">
        <v>8</v>
      </c>
      <c r="Q5" s="18" t="s">
        <v>21</v>
      </c>
      <c r="R5" s="18" t="s">
        <v>22</v>
      </c>
      <c r="S5" s="18" t="s">
        <v>23</v>
      </c>
      <c r="T5" s="18" t="s">
        <v>24</v>
      </c>
      <c r="U5" s="18" t="s">
        <v>7</v>
      </c>
      <c r="V5" s="18" t="s">
        <v>9</v>
      </c>
      <c r="W5" s="18" t="s">
        <v>8</v>
      </c>
      <c r="X5" s="18" t="s">
        <v>21</v>
      </c>
      <c r="Y5" s="18" t="s">
        <v>22</v>
      </c>
      <c r="Z5" s="18" t="s">
        <v>23</v>
      </c>
      <c r="AA5" s="18" t="s">
        <v>24</v>
      </c>
      <c r="AB5" s="18" t="s">
        <v>7</v>
      </c>
      <c r="AC5" s="18" t="s">
        <v>9</v>
      </c>
      <c r="AD5" s="18" t="s">
        <v>8</v>
      </c>
      <c r="AE5" s="18" t="s">
        <v>21</v>
      </c>
      <c r="AF5" s="18" t="s">
        <v>22</v>
      </c>
      <c r="AG5" s="18" t="s">
        <v>23</v>
      </c>
      <c r="AH5" s="18" t="s">
        <v>24</v>
      </c>
      <c r="AI5" s="18" t="s">
        <v>7</v>
      </c>
      <c r="AJ5" s="18" t="s">
        <v>9</v>
      </c>
      <c r="AK5" s="18" t="s">
        <v>8</v>
      </c>
      <c r="AL5" s="18" t="s">
        <v>21</v>
      </c>
      <c r="AM5" s="18" t="s">
        <v>22</v>
      </c>
      <c r="AN5" s="18" t="s">
        <v>23</v>
      </c>
      <c r="AO5" s="18" t="s">
        <v>24</v>
      </c>
      <c r="AP5" s="18" t="s">
        <v>7</v>
      </c>
      <c r="AQ5" s="18" t="s">
        <v>9</v>
      </c>
      <c r="AR5" s="18" t="s">
        <v>8</v>
      </c>
      <c r="AS5" s="18" t="s">
        <v>21</v>
      </c>
      <c r="AT5" s="18" t="s">
        <v>22</v>
      </c>
      <c r="AU5" s="18" t="s">
        <v>23</v>
      </c>
      <c r="AV5" s="18" t="s">
        <v>24</v>
      </c>
      <c r="AW5" s="18" t="s">
        <v>7</v>
      </c>
      <c r="AX5" s="18" t="s">
        <v>9</v>
      </c>
      <c r="AY5" s="18" t="s">
        <v>8</v>
      </c>
      <c r="AZ5" s="18" t="s">
        <v>21</v>
      </c>
      <c r="BA5" s="18" t="s">
        <v>22</v>
      </c>
      <c r="BB5" s="18" t="s">
        <v>23</v>
      </c>
      <c r="BC5" s="18" t="s">
        <v>24</v>
      </c>
      <c r="BD5" s="18" t="s">
        <v>7</v>
      </c>
      <c r="BE5" s="18" t="s">
        <v>9</v>
      </c>
      <c r="BF5" s="18" t="s">
        <v>8</v>
      </c>
      <c r="BG5" s="18" t="s">
        <v>21</v>
      </c>
      <c r="BH5" s="18" t="s">
        <v>22</v>
      </c>
      <c r="BI5" s="18" t="s">
        <v>23</v>
      </c>
      <c r="BJ5" s="18" t="s">
        <v>24</v>
      </c>
      <c r="BK5" s="18" t="s">
        <v>7</v>
      </c>
      <c r="BL5" s="18" t="s">
        <v>9</v>
      </c>
      <c r="BM5" s="18" t="s">
        <v>8</v>
      </c>
      <c r="BN5" s="18" t="s">
        <v>21</v>
      </c>
      <c r="BO5" s="18" t="s">
        <v>22</v>
      </c>
      <c r="BP5" s="18" t="s">
        <v>23</v>
      </c>
      <c r="BQ5" s="18" t="s">
        <v>24</v>
      </c>
      <c r="BR5" s="18" t="s">
        <v>7</v>
      </c>
      <c r="BS5" s="18" t="s">
        <v>9</v>
      </c>
      <c r="BT5" s="18" t="s">
        <v>8</v>
      </c>
      <c r="BU5" s="18" t="s">
        <v>21</v>
      </c>
      <c r="BV5" s="18" t="s">
        <v>22</v>
      </c>
      <c r="BW5" s="18" t="s">
        <v>23</v>
      </c>
      <c r="BX5" s="18" t="s">
        <v>24</v>
      </c>
      <c r="BY5" s="18" t="s">
        <v>7</v>
      </c>
      <c r="BZ5" s="18" t="s">
        <v>9</v>
      </c>
      <c r="CA5" s="18" t="s">
        <v>8</v>
      </c>
      <c r="CB5" s="18" t="s">
        <v>21</v>
      </c>
      <c r="CC5" s="18" t="s">
        <v>22</v>
      </c>
      <c r="CD5" s="18" t="s">
        <v>23</v>
      </c>
      <c r="CE5" s="18" t="s">
        <v>24</v>
      </c>
      <c r="CF5" s="18" t="s">
        <v>7</v>
      </c>
      <c r="CG5" s="18" t="s">
        <v>9</v>
      </c>
    </row>
    <row r="6" spans="1:85" x14ac:dyDescent="0.25">
      <c r="A6" s="10" t="s">
        <v>0</v>
      </c>
      <c r="B6" s="3"/>
      <c r="C6" s="4"/>
      <c r="D6" s="4"/>
      <c r="E6" s="4"/>
      <c r="F6" s="4"/>
      <c r="G6" s="4"/>
      <c r="H6" s="5"/>
      <c r="I6" s="3"/>
      <c r="J6" s="4"/>
      <c r="K6" s="4"/>
      <c r="L6" s="4"/>
      <c r="M6" s="4"/>
      <c r="N6" s="4"/>
      <c r="O6" s="5"/>
      <c r="P6" s="3"/>
      <c r="Q6" s="4"/>
      <c r="R6" s="4"/>
      <c r="S6" s="4"/>
      <c r="T6" s="4"/>
      <c r="U6" s="4"/>
      <c r="V6" s="5"/>
      <c r="W6" s="3"/>
      <c r="X6" s="4"/>
      <c r="Y6" s="4"/>
      <c r="Z6" s="4"/>
      <c r="AA6" s="4"/>
      <c r="AB6" s="4"/>
      <c r="AC6" s="5"/>
      <c r="AD6" s="3"/>
      <c r="AE6" s="4"/>
      <c r="AF6" s="4"/>
      <c r="AG6" s="4"/>
      <c r="AH6" s="4"/>
      <c r="AI6" s="4"/>
      <c r="AJ6" s="5"/>
      <c r="AK6" s="3"/>
      <c r="AL6" s="4"/>
      <c r="AM6" s="4"/>
      <c r="AN6" s="4"/>
      <c r="AO6" s="4"/>
      <c r="AP6" s="4"/>
      <c r="AQ6" s="5"/>
      <c r="AR6" s="3"/>
      <c r="AS6" s="4"/>
      <c r="AT6" s="4"/>
      <c r="AU6" s="4"/>
      <c r="AV6" s="4"/>
      <c r="AW6" s="4"/>
      <c r="AX6" s="5"/>
      <c r="AY6" s="3"/>
      <c r="AZ6" s="4"/>
      <c r="BA6" s="4"/>
      <c r="BB6" s="4"/>
      <c r="BC6" s="4"/>
      <c r="BD6" s="4"/>
      <c r="BE6" s="5"/>
      <c r="BF6" s="3"/>
      <c r="BG6" s="4"/>
      <c r="BH6" s="4"/>
      <c r="BI6" s="4"/>
      <c r="BJ6" s="4"/>
      <c r="BK6" s="4"/>
      <c r="BL6" s="5"/>
      <c r="BM6" s="3"/>
      <c r="BN6" s="4"/>
      <c r="BO6" s="4"/>
      <c r="BP6" s="4"/>
      <c r="BQ6" s="4"/>
      <c r="BR6" s="4"/>
      <c r="BS6" s="5"/>
      <c r="BT6" s="3"/>
      <c r="BU6" s="4"/>
      <c r="BV6" s="4"/>
      <c r="BW6" s="4"/>
      <c r="BX6" s="4"/>
      <c r="BY6" s="4"/>
      <c r="BZ6" s="5"/>
      <c r="CA6" s="3"/>
      <c r="CB6" s="4"/>
      <c r="CC6" s="4"/>
      <c r="CD6" s="4"/>
      <c r="CE6" s="4"/>
      <c r="CF6" s="4"/>
      <c r="CG6" s="5"/>
    </row>
    <row r="7" spans="1:85" x14ac:dyDescent="0.25">
      <c r="A7" s="11" t="s">
        <v>2</v>
      </c>
      <c r="B7" s="6">
        <v>150000</v>
      </c>
      <c r="C7" s="7">
        <v>75000</v>
      </c>
      <c r="D7" s="7">
        <v>80989.34</v>
      </c>
      <c r="E7" s="19">
        <v>95000</v>
      </c>
      <c r="F7" s="19">
        <f>C7+E7</f>
        <v>170000</v>
      </c>
      <c r="G7" s="7">
        <f>C7+D7</f>
        <v>155989.34</v>
      </c>
      <c r="H7" s="8">
        <f>F7-G7</f>
        <v>14010.660000000003</v>
      </c>
      <c r="I7" s="21">
        <f>180000-10000</f>
        <v>170000</v>
      </c>
      <c r="J7" s="7">
        <v>90000</v>
      </c>
      <c r="K7" s="7">
        <v>81562.91</v>
      </c>
      <c r="L7" s="19">
        <v>85000</v>
      </c>
      <c r="M7" s="19">
        <f>J7+L7</f>
        <v>175000</v>
      </c>
      <c r="N7" s="7">
        <f>J7+K7</f>
        <v>171562.91</v>
      </c>
      <c r="O7" s="8">
        <f>M7-N7</f>
        <v>3437.0899999999965</v>
      </c>
      <c r="P7" s="21">
        <v>170000</v>
      </c>
      <c r="Q7" s="7">
        <f>85000</f>
        <v>85000</v>
      </c>
      <c r="R7" s="7">
        <f>95592.86</f>
        <v>95592.86</v>
      </c>
      <c r="S7" s="19">
        <f>85000</f>
        <v>85000</v>
      </c>
      <c r="T7" s="19">
        <f>Q7+S7</f>
        <v>170000</v>
      </c>
      <c r="U7" s="7">
        <f>Q7+R7</f>
        <v>180592.86</v>
      </c>
      <c r="V7" s="8">
        <f>T7-U7</f>
        <v>-10592.859999999986</v>
      </c>
      <c r="W7" s="21">
        <v>170000</v>
      </c>
      <c r="X7" s="7">
        <v>85000</v>
      </c>
      <c r="Y7" s="7">
        <v>84938.07</v>
      </c>
      <c r="Z7" s="19">
        <v>80000</v>
      </c>
      <c r="AA7" s="19">
        <f>X7+Z7</f>
        <v>165000</v>
      </c>
      <c r="AB7" s="7">
        <f>X7+Y7</f>
        <v>169938.07</v>
      </c>
      <c r="AC7" s="8">
        <f>AA7-AB7</f>
        <v>-4938.070000000007</v>
      </c>
      <c r="AD7" s="21">
        <v>170000</v>
      </c>
      <c r="AE7" s="7">
        <v>85000</v>
      </c>
      <c r="AF7" s="7">
        <v>87682.8</v>
      </c>
      <c r="AG7" s="19">
        <v>75000</v>
      </c>
      <c r="AH7" s="19">
        <f>AE7+AG7</f>
        <v>160000</v>
      </c>
      <c r="AI7" s="7">
        <f>AE7+AF7</f>
        <v>172682.8</v>
      </c>
      <c r="AJ7" s="8">
        <f>AH7-AI7</f>
        <v>-12682.799999999988</v>
      </c>
      <c r="AK7" s="23">
        <v>165000</v>
      </c>
      <c r="AL7" s="7">
        <v>85000</v>
      </c>
      <c r="AM7" s="7">
        <v>99898.74</v>
      </c>
      <c r="AN7" s="19">
        <v>80000</v>
      </c>
      <c r="AO7" s="19">
        <f>AL7+AN7</f>
        <v>165000</v>
      </c>
      <c r="AP7" s="7">
        <f>AL7+AM7</f>
        <v>184898.74</v>
      </c>
      <c r="AQ7" s="8">
        <f>AO7-AP7</f>
        <v>-19898.739999999991</v>
      </c>
      <c r="AR7" s="21">
        <v>175000</v>
      </c>
      <c r="AS7" s="7">
        <f>90000</f>
        <v>90000</v>
      </c>
      <c r="AT7" s="7">
        <v>85739.22</v>
      </c>
      <c r="AU7" s="19">
        <v>85000</v>
      </c>
      <c r="AV7" s="19">
        <f>AS7+AU7</f>
        <v>175000</v>
      </c>
      <c r="AW7" s="7">
        <f>AS7+AT7</f>
        <v>175739.22</v>
      </c>
      <c r="AX7" s="8">
        <f>AV7-AW7</f>
        <v>-739.22000000000116</v>
      </c>
      <c r="AY7" s="21">
        <v>210000</v>
      </c>
      <c r="AZ7" s="26">
        <f>85000-10000</f>
        <v>75000</v>
      </c>
      <c r="BA7" s="7">
        <v>111924.93</v>
      </c>
      <c r="BB7" s="19">
        <v>125000</v>
      </c>
      <c r="BC7" s="19">
        <f>AZ7+BB7</f>
        <v>200000</v>
      </c>
      <c r="BD7" s="7">
        <f>AZ7+BA7</f>
        <v>186924.93</v>
      </c>
      <c r="BE7" s="8">
        <f>BC7-BD7</f>
        <v>13075.070000000007</v>
      </c>
      <c r="BF7" s="21">
        <v>165000</v>
      </c>
      <c r="BG7" s="7">
        <v>82500</v>
      </c>
      <c r="BH7" s="7">
        <v>103590.21</v>
      </c>
      <c r="BI7" s="19">
        <v>98800</v>
      </c>
      <c r="BJ7" s="19">
        <f>BG7+BI7</f>
        <v>181300</v>
      </c>
      <c r="BK7" s="7">
        <f>BG7+BH7</f>
        <v>186090.21000000002</v>
      </c>
      <c r="BL7" s="8">
        <f>BJ7-BK7</f>
        <v>-4790.210000000021</v>
      </c>
      <c r="BM7" s="21">
        <v>200000</v>
      </c>
      <c r="BN7" s="7">
        <v>85000</v>
      </c>
      <c r="BO7" s="7">
        <v>95026.42</v>
      </c>
      <c r="BP7" s="19">
        <v>115000</v>
      </c>
      <c r="BQ7" s="19">
        <f>BN7+BP7</f>
        <v>200000</v>
      </c>
      <c r="BR7" s="7">
        <f>BN7+BO7</f>
        <v>180026.41999999998</v>
      </c>
      <c r="BS7" s="8">
        <f>BQ7-BR7</f>
        <v>19973.580000000016</v>
      </c>
      <c r="BT7" s="21">
        <v>175000</v>
      </c>
      <c r="BU7" s="7">
        <v>100500</v>
      </c>
      <c r="BV7" s="7">
        <v>74506.73</v>
      </c>
      <c r="BW7" s="19">
        <v>74500</v>
      </c>
      <c r="BX7" s="19">
        <f>BU7+BW7</f>
        <v>175000</v>
      </c>
      <c r="BY7" s="7">
        <f>BU7+BV7</f>
        <v>175006.72999999998</v>
      </c>
      <c r="BZ7" s="8">
        <f>BX7-BY7</f>
        <v>-6.7299999999813735</v>
      </c>
      <c r="CA7" s="21">
        <v>190000</v>
      </c>
      <c r="CB7" s="7">
        <v>95000</v>
      </c>
      <c r="CC7" s="7">
        <v>95745.23</v>
      </c>
      <c r="CD7" s="19">
        <v>98000</v>
      </c>
      <c r="CE7" s="19">
        <f>CB7+CD7</f>
        <v>193000</v>
      </c>
      <c r="CF7" s="7">
        <f>CB7+CC7</f>
        <v>190745.22999999998</v>
      </c>
      <c r="CG7" s="8">
        <f>CE7-CF7</f>
        <v>2254.7700000000186</v>
      </c>
    </row>
    <row r="8" spans="1:85" x14ac:dyDescent="0.25">
      <c r="A8" s="11" t="s">
        <v>1</v>
      </c>
      <c r="B8" s="6">
        <v>110000</v>
      </c>
      <c r="C8" s="7">
        <v>55000</v>
      </c>
      <c r="D8" s="7">
        <v>54566.559999999998</v>
      </c>
      <c r="E8" s="19">
        <v>55000</v>
      </c>
      <c r="F8" s="19">
        <f t="shared" ref="F8:F9" si="0">C8+E8</f>
        <v>110000</v>
      </c>
      <c r="G8" s="7">
        <f t="shared" ref="G8:G9" si="1">C8+D8</f>
        <v>109566.56</v>
      </c>
      <c r="H8" s="8">
        <f t="shared" ref="H8:H9" si="2">F8-G8</f>
        <v>433.44000000000233</v>
      </c>
      <c r="I8" s="21">
        <v>102000</v>
      </c>
      <c r="J8" s="7">
        <v>51000</v>
      </c>
      <c r="K8" s="7">
        <v>37107.760000000002</v>
      </c>
      <c r="L8" s="19">
        <v>51000</v>
      </c>
      <c r="M8" s="19">
        <f t="shared" ref="M8:M9" si="3">J8+L8</f>
        <v>102000</v>
      </c>
      <c r="N8" s="7">
        <f t="shared" ref="N8:N35" si="4">J8+K8</f>
        <v>88107.760000000009</v>
      </c>
      <c r="O8" s="8">
        <f t="shared" ref="O8:O35" si="5">M8-N8</f>
        <v>13892.239999999991</v>
      </c>
      <c r="P8" s="21">
        <v>105000</v>
      </c>
      <c r="Q8" s="7">
        <f>52500</f>
        <v>52500</v>
      </c>
      <c r="R8" s="7">
        <v>60543.73</v>
      </c>
      <c r="S8" s="19">
        <f>52500</f>
        <v>52500</v>
      </c>
      <c r="T8" s="19">
        <f t="shared" ref="T8:T32" si="6">Q8+S8</f>
        <v>105000</v>
      </c>
      <c r="U8" s="7">
        <f t="shared" ref="U8:U32" si="7">Q8+R8</f>
        <v>113043.73000000001</v>
      </c>
      <c r="V8" s="8">
        <f t="shared" ref="V8:V9" si="8">T8-U8</f>
        <v>-8043.7300000000105</v>
      </c>
      <c r="W8" s="21">
        <v>105000</v>
      </c>
      <c r="X8" s="7">
        <v>52500</v>
      </c>
      <c r="Y8" s="7">
        <v>59048.43</v>
      </c>
      <c r="Z8" s="19">
        <v>52500</v>
      </c>
      <c r="AA8" s="19">
        <f t="shared" ref="AA8:AA9" si="9">X8+Z8</f>
        <v>105000</v>
      </c>
      <c r="AB8" s="7">
        <f t="shared" ref="AB8:AB9" si="10">X8+Y8</f>
        <v>111548.43</v>
      </c>
      <c r="AC8" s="8">
        <f t="shared" ref="AC8:AC9" si="11">AA8-AB8</f>
        <v>-6548.429999999993</v>
      </c>
      <c r="AD8" s="21">
        <v>105000</v>
      </c>
      <c r="AE8" s="7">
        <v>52500</v>
      </c>
      <c r="AF8" s="7">
        <v>58464.5</v>
      </c>
      <c r="AG8" s="19">
        <v>52500</v>
      </c>
      <c r="AH8" s="19">
        <f t="shared" ref="AH8:AH9" si="12">AE8+AG8</f>
        <v>105000</v>
      </c>
      <c r="AI8" s="7">
        <f t="shared" ref="AI8:AI9" si="13">AE8+AF8</f>
        <v>110964.5</v>
      </c>
      <c r="AJ8" s="8">
        <f t="shared" ref="AJ8:AJ9" si="14">AH8-AI8</f>
        <v>-5964.5</v>
      </c>
      <c r="AK8" s="21">
        <v>105000</v>
      </c>
      <c r="AL8" s="7">
        <v>52500</v>
      </c>
      <c r="AM8" s="7">
        <v>54516.01</v>
      </c>
      <c r="AN8" s="19">
        <v>52500</v>
      </c>
      <c r="AO8" s="19">
        <f t="shared" ref="AO8:AO9" si="15">AL8+AN8</f>
        <v>105000</v>
      </c>
      <c r="AP8" s="7">
        <f t="shared" ref="AP8:AP9" si="16">AL8+AM8</f>
        <v>107016.01000000001</v>
      </c>
      <c r="AQ8" s="8">
        <f t="shared" ref="AQ8:AQ9" si="17">AO8-AP8</f>
        <v>-2016.0100000000093</v>
      </c>
      <c r="AR8" s="21">
        <v>114000</v>
      </c>
      <c r="AS8" s="7">
        <f>52500</f>
        <v>52500</v>
      </c>
      <c r="AT8" s="7">
        <v>61055.02</v>
      </c>
      <c r="AU8" s="19">
        <f>61500</f>
        <v>61500</v>
      </c>
      <c r="AV8" s="19">
        <f t="shared" ref="AV8:AV9" si="18">AS8+AU8</f>
        <v>114000</v>
      </c>
      <c r="AW8" s="7">
        <f t="shared" ref="AW8:AW9" si="19">AS8+AT8</f>
        <v>113555.01999999999</v>
      </c>
      <c r="AX8" s="8">
        <f t="shared" ref="AX8:AX9" si="20">AV8-AW8</f>
        <v>444.98000000001048</v>
      </c>
      <c r="AY8" s="21">
        <v>110000</v>
      </c>
      <c r="AZ8" s="7">
        <v>55000</v>
      </c>
      <c r="BA8" s="7">
        <v>59933.120000000003</v>
      </c>
      <c r="BB8" s="19">
        <v>55000</v>
      </c>
      <c r="BC8" s="19">
        <f t="shared" ref="BC8:BC9" si="21">AZ8+BB8</f>
        <v>110000</v>
      </c>
      <c r="BD8" s="7">
        <f t="shared" ref="BD8:BD9" si="22">AZ8+BA8</f>
        <v>114933.12</v>
      </c>
      <c r="BE8" s="8">
        <f t="shared" ref="BE8:BE9" si="23">BC8-BD8</f>
        <v>-4933.1199999999953</v>
      </c>
      <c r="BF8" s="21">
        <v>110000</v>
      </c>
      <c r="BG8" s="19">
        <v>55000</v>
      </c>
      <c r="BH8" s="7">
        <v>58263.3</v>
      </c>
      <c r="BI8" s="19">
        <v>55000</v>
      </c>
      <c r="BJ8" s="19">
        <f t="shared" ref="BJ8:BJ9" si="24">BG8+BI8</f>
        <v>110000</v>
      </c>
      <c r="BK8" s="7">
        <f t="shared" ref="BK8:BK9" si="25">BG8+BH8</f>
        <v>113263.3</v>
      </c>
      <c r="BL8" s="8">
        <f t="shared" ref="BL8:BL9" si="26">BJ8-BK8</f>
        <v>-3263.3000000000029</v>
      </c>
      <c r="BM8" s="21">
        <f>105000+5000</f>
        <v>110000</v>
      </c>
      <c r="BN8" s="19">
        <v>52500</v>
      </c>
      <c r="BO8" s="7">
        <v>76336.27</v>
      </c>
      <c r="BP8" s="19">
        <v>57500</v>
      </c>
      <c r="BQ8" s="19">
        <f t="shared" ref="BQ8:BQ9" si="27">BN8+BP8</f>
        <v>110000</v>
      </c>
      <c r="BR8" s="7">
        <f t="shared" ref="BR8:BR9" si="28">BN8+BO8</f>
        <v>128836.27</v>
      </c>
      <c r="BS8" s="8">
        <f t="shared" ref="BS8:BS9" si="29">BQ8-BR8</f>
        <v>-18836.270000000004</v>
      </c>
      <c r="BT8" s="21">
        <v>120000</v>
      </c>
      <c r="BU8" s="19">
        <v>56500</v>
      </c>
      <c r="BV8" s="7">
        <v>64070.17</v>
      </c>
      <c r="BW8" s="19">
        <v>63500</v>
      </c>
      <c r="BX8" s="19">
        <f t="shared" ref="BX8:BX9" si="30">BU8+BW8</f>
        <v>120000</v>
      </c>
      <c r="BY8" s="7">
        <f t="shared" ref="BY8:BY9" si="31">BU8+BV8</f>
        <v>120570.17</v>
      </c>
      <c r="BZ8" s="8">
        <f t="shared" ref="BZ8:BZ9" si="32">BX8-BY8</f>
        <v>-570.16999999999825</v>
      </c>
      <c r="CA8" s="21">
        <v>123000</v>
      </c>
      <c r="CB8" s="19">
        <v>61500</v>
      </c>
      <c r="CC8" s="7">
        <v>60100.65</v>
      </c>
      <c r="CD8" s="19">
        <v>60100</v>
      </c>
      <c r="CE8" s="19">
        <f t="shared" ref="CE8:CE9" si="33">CB8+CD8</f>
        <v>121600</v>
      </c>
      <c r="CF8" s="7">
        <f t="shared" ref="CF8:CF9" si="34">CB8+CC8</f>
        <v>121600.65</v>
      </c>
      <c r="CG8" s="8">
        <f t="shared" ref="CG8:CG9" si="35">CE8-CF8</f>
        <v>-0.64999999999417923</v>
      </c>
    </row>
    <row r="9" spans="1:85" x14ac:dyDescent="0.25">
      <c r="A9" s="11" t="s">
        <v>3</v>
      </c>
      <c r="B9" s="6">
        <v>280000</v>
      </c>
      <c r="C9" s="7">
        <v>140000</v>
      </c>
      <c r="D9" s="7">
        <v>132503.04999999999</v>
      </c>
      <c r="E9" s="19">
        <v>130000</v>
      </c>
      <c r="F9" s="19">
        <f t="shared" si="0"/>
        <v>270000</v>
      </c>
      <c r="G9" s="7">
        <f t="shared" si="1"/>
        <v>272503.05</v>
      </c>
      <c r="H9" s="8">
        <f t="shared" si="2"/>
        <v>-2503.0499999999884</v>
      </c>
      <c r="I9" s="21">
        <v>270000</v>
      </c>
      <c r="J9" s="7">
        <v>135000</v>
      </c>
      <c r="K9" s="7">
        <v>132610.54</v>
      </c>
      <c r="L9" s="19">
        <v>135000</v>
      </c>
      <c r="M9" s="19">
        <f t="shared" si="3"/>
        <v>270000</v>
      </c>
      <c r="N9" s="7">
        <f t="shared" si="4"/>
        <v>267610.54000000004</v>
      </c>
      <c r="O9" s="8">
        <f t="shared" si="5"/>
        <v>2389.4599999999627</v>
      </c>
      <c r="P9" s="21">
        <v>311000</v>
      </c>
      <c r="Q9" s="7">
        <f>155500</f>
        <v>155500</v>
      </c>
      <c r="R9" s="7">
        <v>136144.38</v>
      </c>
      <c r="S9" s="19">
        <f>155500</f>
        <v>155500</v>
      </c>
      <c r="T9" s="19">
        <f t="shared" si="6"/>
        <v>311000</v>
      </c>
      <c r="U9" s="7">
        <f t="shared" si="7"/>
        <v>291644.38</v>
      </c>
      <c r="V9" s="8">
        <f t="shared" si="8"/>
        <v>19355.619999999995</v>
      </c>
      <c r="W9" s="21">
        <v>270000</v>
      </c>
      <c r="X9" s="7">
        <v>135000</v>
      </c>
      <c r="Y9" s="7">
        <v>135549.48000000001</v>
      </c>
      <c r="Z9" s="19">
        <v>135000</v>
      </c>
      <c r="AA9" s="19">
        <f t="shared" si="9"/>
        <v>270000</v>
      </c>
      <c r="AB9" s="7">
        <f t="shared" si="10"/>
        <v>270549.48</v>
      </c>
      <c r="AC9" s="8">
        <f t="shared" si="11"/>
        <v>-549.47999999998137</v>
      </c>
      <c r="AD9" s="21">
        <v>270000</v>
      </c>
      <c r="AE9" s="7">
        <v>135000</v>
      </c>
      <c r="AF9" s="7">
        <v>134160.54999999999</v>
      </c>
      <c r="AG9" s="19">
        <v>135000</v>
      </c>
      <c r="AH9" s="19">
        <f t="shared" si="12"/>
        <v>270000</v>
      </c>
      <c r="AI9" s="7">
        <f t="shared" si="13"/>
        <v>269160.55</v>
      </c>
      <c r="AJ9" s="8">
        <f t="shared" si="14"/>
        <v>839.45000000001164</v>
      </c>
      <c r="AK9" s="21">
        <v>311000</v>
      </c>
      <c r="AL9" s="7">
        <v>155500</v>
      </c>
      <c r="AM9" s="7">
        <v>140301.4</v>
      </c>
      <c r="AN9" s="19">
        <v>155500</v>
      </c>
      <c r="AO9" s="19">
        <f t="shared" si="15"/>
        <v>311000</v>
      </c>
      <c r="AP9" s="7">
        <f t="shared" si="16"/>
        <v>295801.40000000002</v>
      </c>
      <c r="AQ9" s="8">
        <f t="shared" si="17"/>
        <v>15198.599999999977</v>
      </c>
      <c r="AR9" s="21">
        <v>300000</v>
      </c>
      <c r="AS9" s="7">
        <v>135000</v>
      </c>
      <c r="AT9" s="7">
        <v>167167.44</v>
      </c>
      <c r="AU9" s="19">
        <f>165000</f>
        <v>165000</v>
      </c>
      <c r="AV9" s="19">
        <f t="shared" si="18"/>
        <v>300000</v>
      </c>
      <c r="AW9" s="7">
        <f t="shared" si="19"/>
        <v>302167.44</v>
      </c>
      <c r="AX9" s="8">
        <f t="shared" si="20"/>
        <v>-2167.4400000000023</v>
      </c>
      <c r="AY9" s="21">
        <v>320000</v>
      </c>
      <c r="AZ9" s="7">
        <v>155000</v>
      </c>
      <c r="BA9" s="7">
        <v>156702.14000000001</v>
      </c>
      <c r="BB9" s="19">
        <v>165000</v>
      </c>
      <c r="BC9" s="19">
        <f t="shared" si="21"/>
        <v>320000</v>
      </c>
      <c r="BD9" s="7">
        <f t="shared" si="22"/>
        <v>311702.14</v>
      </c>
      <c r="BE9" s="8">
        <f t="shared" si="23"/>
        <v>8297.859999999986</v>
      </c>
      <c r="BF9" s="21">
        <v>270000</v>
      </c>
      <c r="BG9" s="7">
        <v>220000</v>
      </c>
      <c r="BH9" s="7">
        <v>49706.06</v>
      </c>
      <c r="BI9" s="19">
        <v>50000</v>
      </c>
      <c r="BJ9" s="19">
        <f t="shared" si="24"/>
        <v>270000</v>
      </c>
      <c r="BK9" s="7">
        <f t="shared" si="25"/>
        <v>269706.06</v>
      </c>
      <c r="BL9" s="8">
        <f t="shared" si="26"/>
        <v>293.94000000000233</v>
      </c>
      <c r="BM9" s="21">
        <v>270000</v>
      </c>
      <c r="BN9" s="7">
        <v>220000</v>
      </c>
      <c r="BO9" s="7">
        <v>50812.54</v>
      </c>
      <c r="BP9" s="19">
        <v>50000</v>
      </c>
      <c r="BQ9" s="19">
        <f t="shared" si="27"/>
        <v>270000</v>
      </c>
      <c r="BR9" s="7">
        <f t="shared" si="28"/>
        <v>270812.53999999998</v>
      </c>
      <c r="BS9" s="8">
        <f t="shared" si="29"/>
        <v>-812.53999999997905</v>
      </c>
      <c r="BT9" s="21">
        <v>370000</v>
      </c>
      <c r="BU9" s="7">
        <v>220000</v>
      </c>
      <c r="BV9" s="7">
        <v>146481.32</v>
      </c>
      <c r="BW9" s="19">
        <v>150000</v>
      </c>
      <c r="BX9" s="19">
        <f t="shared" si="30"/>
        <v>370000</v>
      </c>
      <c r="BY9" s="7">
        <f t="shared" si="31"/>
        <v>366481.32</v>
      </c>
      <c r="BZ9" s="8">
        <f t="shared" si="32"/>
        <v>3518.679999999993</v>
      </c>
      <c r="CA9" s="21">
        <v>300000</v>
      </c>
      <c r="CB9" s="7">
        <v>150000</v>
      </c>
      <c r="CC9" s="7">
        <v>143618.82999999999</v>
      </c>
      <c r="CD9" s="19">
        <v>143700</v>
      </c>
      <c r="CE9" s="19">
        <f t="shared" si="33"/>
        <v>293700</v>
      </c>
      <c r="CF9" s="7">
        <f t="shared" si="34"/>
        <v>293618.82999999996</v>
      </c>
      <c r="CG9" s="8">
        <f t="shared" si="35"/>
        <v>81.17000000004191</v>
      </c>
    </row>
    <row r="10" spans="1:85" x14ac:dyDescent="0.25">
      <c r="A10" s="11"/>
      <c r="B10" s="6"/>
      <c r="C10" s="7"/>
      <c r="D10" s="7"/>
      <c r="E10" s="19"/>
      <c r="F10" s="19"/>
      <c r="G10" s="7"/>
      <c r="H10" s="8"/>
      <c r="I10" s="21"/>
      <c r="J10" s="7"/>
      <c r="K10" s="7"/>
      <c r="L10" s="19"/>
      <c r="M10" s="19"/>
      <c r="N10" s="7"/>
      <c r="O10" s="8"/>
      <c r="P10" s="21"/>
      <c r="Q10" s="7"/>
      <c r="R10" s="7"/>
      <c r="S10" s="19"/>
      <c r="T10" s="19"/>
      <c r="U10" s="7"/>
      <c r="V10" s="8"/>
      <c r="W10" s="21"/>
      <c r="X10" s="7"/>
      <c r="Y10" s="7"/>
      <c r="Z10" s="19"/>
      <c r="AA10" s="19"/>
      <c r="AB10" s="7"/>
      <c r="AC10" s="8"/>
      <c r="AD10" s="21"/>
      <c r="AE10" s="7"/>
      <c r="AF10" s="7"/>
      <c r="AG10" s="19"/>
      <c r="AH10" s="19"/>
      <c r="AI10" s="7"/>
      <c r="AJ10" s="8"/>
      <c r="AK10" s="21"/>
      <c r="AL10" s="7"/>
      <c r="AM10" s="7"/>
      <c r="AN10" s="19"/>
      <c r="AO10" s="19"/>
      <c r="AP10" s="7"/>
      <c r="AQ10" s="8"/>
      <c r="AR10" s="21"/>
      <c r="AS10" s="7"/>
      <c r="AT10" s="7"/>
      <c r="AU10" s="19"/>
      <c r="AV10" s="19"/>
      <c r="AW10" s="7"/>
      <c r="AX10" s="8"/>
      <c r="AY10" s="21"/>
      <c r="AZ10" s="7"/>
      <c r="BA10" s="7"/>
      <c r="BB10" s="19"/>
      <c r="BC10" s="19"/>
      <c r="BD10" s="7"/>
      <c r="BE10" s="8"/>
      <c r="BF10" s="21"/>
      <c r="BG10" s="7"/>
      <c r="BH10" s="7"/>
      <c r="BI10" s="19"/>
      <c r="BJ10" s="19"/>
      <c r="BK10" s="7"/>
      <c r="BL10" s="8"/>
      <c r="BM10" s="21"/>
      <c r="BN10" s="7"/>
      <c r="BO10" s="7"/>
      <c r="BP10" s="19"/>
      <c r="BQ10" s="19"/>
      <c r="BR10" s="7"/>
      <c r="BS10" s="8"/>
      <c r="BT10" s="21"/>
      <c r="BU10" s="7"/>
      <c r="BV10" s="7"/>
      <c r="BW10" s="19"/>
      <c r="BX10" s="19"/>
      <c r="BY10" s="7"/>
      <c r="BZ10" s="8"/>
      <c r="CA10" s="21"/>
      <c r="CB10" s="7"/>
      <c r="CC10" s="7"/>
      <c r="CD10" s="19"/>
      <c r="CE10" s="19"/>
      <c r="CF10" s="7"/>
      <c r="CG10" s="8"/>
    </row>
    <row r="11" spans="1:85" x14ac:dyDescent="0.25">
      <c r="A11" s="12" t="s">
        <v>4</v>
      </c>
      <c r="B11" s="6"/>
      <c r="C11" s="7"/>
      <c r="D11" s="7"/>
      <c r="E11" s="19"/>
      <c r="F11" s="19"/>
      <c r="G11" s="7"/>
      <c r="H11" s="8"/>
      <c r="I11" s="21"/>
      <c r="J11" s="7"/>
      <c r="K11" s="7"/>
      <c r="L11" s="19"/>
      <c r="M11" s="19"/>
      <c r="N11" s="7"/>
      <c r="O11" s="8"/>
      <c r="P11" s="21"/>
      <c r="Q11" s="7"/>
      <c r="R11" s="7"/>
      <c r="S11" s="19"/>
      <c r="T11" s="19"/>
      <c r="U11" s="7"/>
      <c r="V11" s="8"/>
      <c r="W11" s="21"/>
      <c r="X11" s="7"/>
      <c r="Y11" s="7"/>
      <c r="Z11" s="19"/>
      <c r="AA11" s="19"/>
      <c r="AB11" s="7"/>
      <c r="AC11" s="8"/>
      <c r="AD11" s="21"/>
      <c r="AE11" s="7"/>
      <c r="AF11" s="7"/>
      <c r="AG11" s="19"/>
      <c r="AH11" s="19"/>
      <c r="AI11" s="7"/>
      <c r="AJ11" s="8"/>
      <c r="AK11" s="21"/>
      <c r="AL11" s="7"/>
      <c r="AM11" s="7"/>
      <c r="AN11" s="19"/>
      <c r="AO11" s="19"/>
      <c r="AP11" s="7"/>
      <c r="AQ11" s="8"/>
      <c r="AR11" s="21"/>
      <c r="AS11" s="7"/>
      <c r="AT11" s="7"/>
      <c r="AU11" s="19"/>
      <c r="AV11" s="19"/>
      <c r="AW11" s="7"/>
      <c r="AX11" s="8"/>
      <c r="AY11" s="21"/>
      <c r="AZ11" s="7"/>
      <c r="BA11" s="7"/>
      <c r="BB11" s="19"/>
      <c r="BC11" s="19"/>
      <c r="BD11" s="7"/>
      <c r="BE11" s="8"/>
      <c r="BF11" s="21"/>
      <c r="BG11" s="7"/>
      <c r="BH11" s="7"/>
      <c r="BI11" s="19"/>
      <c r="BJ11" s="19"/>
      <c r="BK11" s="7"/>
      <c r="BL11" s="8"/>
      <c r="BM11" s="21"/>
      <c r="BN11" s="7"/>
      <c r="BO11" s="7"/>
      <c r="BP11" s="19"/>
      <c r="BQ11" s="19"/>
      <c r="BR11" s="7"/>
      <c r="BS11" s="8"/>
      <c r="BT11" s="21"/>
      <c r="BU11" s="7"/>
      <c r="BV11" s="7"/>
      <c r="BW11" s="19"/>
      <c r="BX11" s="19"/>
      <c r="BY11" s="7"/>
      <c r="BZ11" s="8"/>
      <c r="CA11" s="21"/>
      <c r="CB11" s="7"/>
      <c r="CC11" s="7"/>
      <c r="CD11" s="19"/>
      <c r="CE11" s="19"/>
      <c r="CF11" s="7"/>
      <c r="CG11" s="8"/>
    </row>
    <row r="12" spans="1:85" x14ac:dyDescent="0.25">
      <c r="A12" s="11" t="s">
        <v>2</v>
      </c>
      <c r="B12" s="6">
        <v>15000</v>
      </c>
      <c r="C12" s="7">
        <v>7500</v>
      </c>
      <c r="D12" s="7">
        <v>8717</v>
      </c>
      <c r="E12" s="19">
        <v>7500</v>
      </c>
      <c r="F12" s="19">
        <f t="shared" ref="F12:F14" si="36">C12+E12</f>
        <v>15000</v>
      </c>
      <c r="G12" s="7">
        <f t="shared" ref="G12:G14" si="37">C12+D12</f>
        <v>16217</v>
      </c>
      <c r="H12" s="8">
        <f t="shared" ref="H12:H14" si="38">F12-G12</f>
        <v>-1217</v>
      </c>
      <c r="I12" s="21">
        <v>15000</v>
      </c>
      <c r="J12" s="7">
        <v>7500</v>
      </c>
      <c r="K12" s="7">
        <v>8839.5</v>
      </c>
      <c r="L12" s="19">
        <v>7500</v>
      </c>
      <c r="M12" s="19">
        <f t="shared" ref="M12:M14" si="39">J12+L12</f>
        <v>15000</v>
      </c>
      <c r="N12" s="7">
        <f t="shared" si="4"/>
        <v>16339.5</v>
      </c>
      <c r="O12" s="8">
        <f t="shared" si="5"/>
        <v>-1339.5</v>
      </c>
      <c r="P12" s="21">
        <v>15000</v>
      </c>
      <c r="Q12" s="7">
        <f>7500</f>
        <v>7500</v>
      </c>
      <c r="R12" s="7">
        <v>11499.04</v>
      </c>
      <c r="S12" s="19">
        <f>7500</f>
        <v>7500</v>
      </c>
      <c r="T12" s="19">
        <f t="shared" si="6"/>
        <v>15000</v>
      </c>
      <c r="U12" s="7">
        <f t="shared" si="7"/>
        <v>18999.04</v>
      </c>
      <c r="V12" s="8">
        <f t="shared" ref="V12:V14" si="40">T12-U12</f>
        <v>-3999.0400000000009</v>
      </c>
      <c r="W12" s="21">
        <v>15000</v>
      </c>
      <c r="X12" s="7">
        <v>7500</v>
      </c>
      <c r="Y12" s="7">
        <v>11336.39</v>
      </c>
      <c r="Z12" s="19">
        <v>12500</v>
      </c>
      <c r="AA12" s="19">
        <f t="shared" ref="AA12:AA15" si="41">X12+Z12</f>
        <v>20000</v>
      </c>
      <c r="AB12" s="7">
        <f t="shared" ref="AB12:AB15" si="42">X12+Y12</f>
        <v>18836.39</v>
      </c>
      <c r="AC12" s="8">
        <f t="shared" ref="AC12:AC15" si="43">AA12-AB12</f>
        <v>1163.6100000000006</v>
      </c>
      <c r="AD12" s="21">
        <v>15000</v>
      </c>
      <c r="AE12" s="7">
        <v>7500</v>
      </c>
      <c r="AF12" s="7">
        <v>11109.71</v>
      </c>
      <c r="AG12" s="19">
        <v>7500</v>
      </c>
      <c r="AH12" s="19">
        <f t="shared" ref="AH12:AH15" si="44">AE12+AG12</f>
        <v>15000</v>
      </c>
      <c r="AI12" s="7">
        <f t="shared" ref="AI12:AI15" si="45">AE12+AF12</f>
        <v>18609.71</v>
      </c>
      <c r="AJ12" s="8">
        <f t="shared" ref="AJ12:AJ15" si="46">AH12-AI12</f>
        <v>-3609.7099999999991</v>
      </c>
      <c r="AK12" s="21">
        <v>15000</v>
      </c>
      <c r="AL12" s="7">
        <v>7500</v>
      </c>
      <c r="AM12" s="7">
        <v>10659.16</v>
      </c>
      <c r="AN12" s="19">
        <v>7500</v>
      </c>
      <c r="AO12" s="19">
        <f t="shared" ref="AO12:AO15" si="47">AL12+AN12</f>
        <v>15000</v>
      </c>
      <c r="AP12" s="7">
        <f t="shared" ref="AP12:AP15" si="48">AL12+AM12</f>
        <v>18159.16</v>
      </c>
      <c r="AQ12" s="8">
        <f t="shared" ref="AQ12:AQ15" si="49">AO12-AP12</f>
        <v>-3159.16</v>
      </c>
      <c r="AR12" s="21">
        <v>17000</v>
      </c>
      <c r="AS12" s="7">
        <v>7500</v>
      </c>
      <c r="AT12" s="7">
        <v>9213.7999999999993</v>
      </c>
      <c r="AU12" s="19">
        <f>9500</f>
        <v>9500</v>
      </c>
      <c r="AV12" s="19">
        <f t="shared" ref="AV12:AV15" si="50">AS12+AU12</f>
        <v>17000</v>
      </c>
      <c r="AW12" s="7">
        <f t="shared" ref="AW12:AW15" si="51">AS12+AT12</f>
        <v>16713.8</v>
      </c>
      <c r="AX12" s="8">
        <f t="shared" ref="AX12:AX15" si="52">AV12-AW12</f>
        <v>286.20000000000073</v>
      </c>
      <c r="AY12" s="21">
        <v>17000</v>
      </c>
      <c r="AZ12" s="7">
        <v>8500</v>
      </c>
      <c r="BA12" s="7">
        <v>7861.41</v>
      </c>
      <c r="BB12" s="19">
        <v>8500</v>
      </c>
      <c r="BC12" s="19">
        <f t="shared" ref="BC12:BC15" si="53">AZ12+BB12</f>
        <v>17000</v>
      </c>
      <c r="BD12" s="7">
        <f t="shared" ref="BD12:BD15" si="54">AZ12+BA12</f>
        <v>16361.41</v>
      </c>
      <c r="BE12" s="8">
        <f t="shared" ref="BE12:BE15" si="55">BC12-BD12</f>
        <v>638.59000000000015</v>
      </c>
      <c r="BF12" s="21">
        <v>15000</v>
      </c>
      <c r="BG12" s="7">
        <v>7500</v>
      </c>
      <c r="BH12" s="7">
        <v>5770.05</v>
      </c>
      <c r="BI12" s="7">
        <v>7500</v>
      </c>
      <c r="BJ12" s="19">
        <f t="shared" ref="BJ12:BJ15" si="56">BG12+BI12</f>
        <v>15000</v>
      </c>
      <c r="BK12" s="7">
        <f t="shared" ref="BK12:BK15" si="57">BG12+BH12</f>
        <v>13270.05</v>
      </c>
      <c r="BL12" s="8">
        <f t="shared" ref="BL12:BL15" si="58">BJ12-BK12</f>
        <v>1729.9500000000007</v>
      </c>
      <c r="BM12" s="21">
        <v>25000</v>
      </c>
      <c r="BN12" s="7">
        <v>7500</v>
      </c>
      <c r="BO12" s="7">
        <v>4935.63</v>
      </c>
      <c r="BP12" s="19">
        <v>17500</v>
      </c>
      <c r="BQ12" s="19">
        <f t="shared" ref="BQ12:BQ15" si="59">BN12+BP12</f>
        <v>25000</v>
      </c>
      <c r="BR12" s="7">
        <f t="shared" ref="BR12:BR15" si="60">BN12+BO12</f>
        <v>12435.630000000001</v>
      </c>
      <c r="BS12" s="8">
        <f t="shared" ref="BS12:BS15" si="61">BQ12-BR12</f>
        <v>12564.369999999999</v>
      </c>
      <c r="BT12" s="21">
        <v>30000</v>
      </c>
      <c r="BU12" s="7">
        <v>7500</v>
      </c>
      <c r="BV12" s="7">
        <v>22421.59</v>
      </c>
      <c r="BW12" s="19">
        <v>22500</v>
      </c>
      <c r="BX12" s="19">
        <f t="shared" ref="BX12:BX15" si="62">BU12+BW12</f>
        <v>30000</v>
      </c>
      <c r="BY12" s="7">
        <f t="shared" ref="BY12:BY15" si="63">BU12+BV12</f>
        <v>29921.59</v>
      </c>
      <c r="BZ12" s="8">
        <f t="shared" ref="BZ12:BZ15" si="64">BX12-BY12</f>
        <v>78.409999999999854</v>
      </c>
      <c r="CA12" s="21">
        <v>20000</v>
      </c>
      <c r="CB12" s="7">
        <v>10000</v>
      </c>
      <c r="CC12" s="7">
        <v>20803.84</v>
      </c>
      <c r="CD12" s="19">
        <v>20804</v>
      </c>
      <c r="CE12" s="19">
        <f t="shared" ref="CE12:CE15" si="65">CB12+CD12</f>
        <v>30804</v>
      </c>
      <c r="CF12" s="7">
        <f t="shared" ref="CF12:CF15" si="66">CB12+CC12</f>
        <v>30803.84</v>
      </c>
      <c r="CG12" s="8">
        <f t="shared" ref="CG12:CG15" si="67">CE12-CF12</f>
        <v>0.15999999999985448</v>
      </c>
    </row>
    <row r="13" spans="1:85" x14ac:dyDescent="0.25">
      <c r="A13" s="11" t="s">
        <v>1</v>
      </c>
      <c r="B13" s="6">
        <v>17000</v>
      </c>
      <c r="C13" s="7">
        <v>8500</v>
      </c>
      <c r="D13" s="7">
        <v>16804.689999999999</v>
      </c>
      <c r="E13" s="19">
        <v>8500</v>
      </c>
      <c r="F13" s="19">
        <f t="shared" si="36"/>
        <v>17000</v>
      </c>
      <c r="G13" s="7">
        <f t="shared" si="37"/>
        <v>25304.69</v>
      </c>
      <c r="H13" s="8">
        <f t="shared" si="38"/>
        <v>-8304.6899999999987</v>
      </c>
      <c r="I13" s="21">
        <v>18000</v>
      </c>
      <c r="J13" s="7">
        <v>9000</v>
      </c>
      <c r="K13" s="7">
        <v>9807.9699999999993</v>
      </c>
      <c r="L13" s="19">
        <v>9000</v>
      </c>
      <c r="M13" s="19">
        <f t="shared" si="39"/>
        <v>18000</v>
      </c>
      <c r="N13" s="7">
        <f t="shared" si="4"/>
        <v>18807.97</v>
      </c>
      <c r="O13" s="8">
        <f t="shared" si="5"/>
        <v>-807.97000000000116</v>
      </c>
      <c r="P13" s="21">
        <v>18000</v>
      </c>
      <c r="Q13" s="7">
        <f>9000</f>
        <v>9000</v>
      </c>
      <c r="R13" s="7">
        <v>9609.11</v>
      </c>
      <c r="S13" s="19">
        <f>9000</f>
        <v>9000</v>
      </c>
      <c r="T13" s="19">
        <f t="shared" si="6"/>
        <v>18000</v>
      </c>
      <c r="U13" s="7">
        <f t="shared" si="7"/>
        <v>18609.11</v>
      </c>
      <c r="V13" s="8">
        <f t="shared" si="40"/>
        <v>-609.11000000000058</v>
      </c>
      <c r="W13" s="21">
        <v>18000</v>
      </c>
      <c r="X13" s="7">
        <v>9000</v>
      </c>
      <c r="Y13" s="7">
        <v>10553.36</v>
      </c>
      <c r="Z13" s="19">
        <v>9000</v>
      </c>
      <c r="AA13" s="19">
        <f t="shared" si="41"/>
        <v>18000</v>
      </c>
      <c r="AB13" s="7">
        <f t="shared" si="42"/>
        <v>19553.36</v>
      </c>
      <c r="AC13" s="8">
        <f t="shared" si="43"/>
        <v>-1553.3600000000006</v>
      </c>
      <c r="AD13" s="21">
        <v>18000</v>
      </c>
      <c r="AE13" s="7">
        <v>9000</v>
      </c>
      <c r="AF13" s="7">
        <v>11512.71</v>
      </c>
      <c r="AG13" s="19">
        <v>17748.12</v>
      </c>
      <c r="AH13" s="19">
        <f t="shared" si="44"/>
        <v>26748.12</v>
      </c>
      <c r="AI13" s="7">
        <f t="shared" si="45"/>
        <v>20512.71</v>
      </c>
      <c r="AJ13" s="8">
        <f t="shared" si="46"/>
        <v>6235.41</v>
      </c>
      <c r="AK13" s="21">
        <v>18000</v>
      </c>
      <c r="AL13" s="7">
        <v>9000</v>
      </c>
      <c r="AM13" s="7">
        <v>6655.02</v>
      </c>
      <c r="AN13" s="19">
        <v>9000</v>
      </c>
      <c r="AO13" s="19">
        <f t="shared" si="47"/>
        <v>18000</v>
      </c>
      <c r="AP13" s="7">
        <f t="shared" si="48"/>
        <v>15655.02</v>
      </c>
      <c r="AQ13" s="8">
        <f t="shared" si="49"/>
        <v>2344.9799999999996</v>
      </c>
      <c r="AR13" s="21">
        <v>19000</v>
      </c>
      <c r="AS13" s="7">
        <v>9000</v>
      </c>
      <c r="AT13" s="7">
        <v>10058.43</v>
      </c>
      <c r="AU13" s="19">
        <f>10000</f>
        <v>10000</v>
      </c>
      <c r="AV13" s="19">
        <f t="shared" si="50"/>
        <v>19000</v>
      </c>
      <c r="AW13" s="7">
        <f t="shared" si="51"/>
        <v>19058.43</v>
      </c>
      <c r="AX13" s="8">
        <f t="shared" si="52"/>
        <v>-58.430000000000291</v>
      </c>
      <c r="AY13" s="21">
        <v>18000</v>
      </c>
      <c r="AZ13" s="7">
        <v>9000</v>
      </c>
      <c r="BA13" s="7">
        <v>10449.73</v>
      </c>
      <c r="BB13" s="19">
        <v>9000</v>
      </c>
      <c r="BC13" s="19">
        <f t="shared" si="53"/>
        <v>18000</v>
      </c>
      <c r="BD13" s="7">
        <f t="shared" si="54"/>
        <v>19449.73</v>
      </c>
      <c r="BE13" s="8">
        <f t="shared" si="55"/>
        <v>-1449.7299999999996</v>
      </c>
      <c r="BF13" s="21">
        <v>18000</v>
      </c>
      <c r="BG13" s="7">
        <v>9000</v>
      </c>
      <c r="BH13" s="7">
        <v>9331.4599999999991</v>
      </c>
      <c r="BI13" s="7">
        <v>9000</v>
      </c>
      <c r="BJ13" s="19">
        <f t="shared" si="56"/>
        <v>18000</v>
      </c>
      <c r="BK13" s="7">
        <f t="shared" si="57"/>
        <v>18331.46</v>
      </c>
      <c r="BL13" s="8">
        <f t="shared" si="58"/>
        <v>-331.45999999999913</v>
      </c>
      <c r="BM13" s="21">
        <v>18000</v>
      </c>
      <c r="BN13" s="7">
        <v>9000</v>
      </c>
      <c r="BO13" s="7">
        <v>14795.39</v>
      </c>
      <c r="BP13" s="19">
        <v>9000</v>
      </c>
      <c r="BQ13" s="19">
        <f t="shared" si="59"/>
        <v>18000</v>
      </c>
      <c r="BR13" s="7">
        <f t="shared" si="60"/>
        <v>23795.39</v>
      </c>
      <c r="BS13" s="8">
        <f t="shared" si="61"/>
        <v>-5795.3899999999994</v>
      </c>
      <c r="BT13" s="21">
        <v>18000</v>
      </c>
      <c r="BU13" s="7">
        <v>9000</v>
      </c>
      <c r="BV13" s="7">
        <v>8821.4699999999993</v>
      </c>
      <c r="BW13" s="19">
        <v>9000</v>
      </c>
      <c r="BX13" s="19">
        <f t="shared" si="62"/>
        <v>18000</v>
      </c>
      <c r="BY13" s="7">
        <f t="shared" si="63"/>
        <v>17821.47</v>
      </c>
      <c r="BZ13" s="8">
        <f t="shared" si="64"/>
        <v>178.52999999999884</v>
      </c>
      <c r="CA13" s="21">
        <v>18000</v>
      </c>
      <c r="CB13" s="7">
        <v>9000</v>
      </c>
      <c r="CC13" s="7">
        <v>10467.959999999999</v>
      </c>
      <c r="CD13" s="19">
        <v>10500</v>
      </c>
      <c r="CE13" s="19">
        <f t="shared" si="65"/>
        <v>19500</v>
      </c>
      <c r="CF13" s="7">
        <f t="shared" si="66"/>
        <v>19467.96</v>
      </c>
      <c r="CG13" s="8">
        <f t="shared" si="67"/>
        <v>32.040000000000873</v>
      </c>
    </row>
    <row r="14" spans="1:85" x14ac:dyDescent="0.25">
      <c r="A14" s="11" t="s">
        <v>3</v>
      </c>
      <c r="B14" s="6">
        <v>50000</v>
      </c>
      <c r="C14" s="7">
        <v>25000</v>
      </c>
      <c r="D14" s="7">
        <v>18700.2</v>
      </c>
      <c r="E14" s="19">
        <v>25000</v>
      </c>
      <c r="F14" s="19">
        <f t="shared" si="36"/>
        <v>50000</v>
      </c>
      <c r="G14" s="7">
        <f t="shared" si="37"/>
        <v>43700.2</v>
      </c>
      <c r="H14" s="8">
        <f t="shared" si="38"/>
        <v>6299.8000000000029</v>
      </c>
      <c r="I14" s="21">
        <v>50000</v>
      </c>
      <c r="J14" s="7">
        <v>25000</v>
      </c>
      <c r="K14" s="7">
        <v>24689.7</v>
      </c>
      <c r="L14" s="19">
        <v>25000</v>
      </c>
      <c r="M14" s="19">
        <f t="shared" si="39"/>
        <v>50000</v>
      </c>
      <c r="N14" s="7">
        <f t="shared" si="4"/>
        <v>49689.7</v>
      </c>
      <c r="O14" s="8">
        <f t="shared" si="5"/>
        <v>310.30000000000291</v>
      </c>
      <c r="P14" s="21">
        <v>62500</v>
      </c>
      <c r="Q14" s="7">
        <f>31250</f>
        <v>31250</v>
      </c>
      <c r="R14" s="7">
        <v>23770.5</v>
      </c>
      <c r="S14" s="19">
        <f>31250</f>
        <v>31250</v>
      </c>
      <c r="T14" s="19">
        <f t="shared" si="6"/>
        <v>62500</v>
      </c>
      <c r="U14" s="7">
        <f t="shared" si="7"/>
        <v>55020.5</v>
      </c>
      <c r="V14" s="8">
        <f t="shared" si="40"/>
        <v>7479.5</v>
      </c>
      <c r="W14" s="21">
        <v>50000</v>
      </c>
      <c r="X14" s="7">
        <v>25000</v>
      </c>
      <c r="Y14" s="7">
        <v>27306.7</v>
      </c>
      <c r="Z14" s="19">
        <v>25000</v>
      </c>
      <c r="AA14" s="19">
        <f t="shared" si="41"/>
        <v>50000</v>
      </c>
      <c r="AB14" s="7">
        <f t="shared" si="42"/>
        <v>52306.7</v>
      </c>
      <c r="AC14" s="8">
        <f t="shared" si="43"/>
        <v>-2306.6999999999971</v>
      </c>
      <c r="AD14" s="21">
        <v>50000</v>
      </c>
      <c r="AE14" s="7">
        <v>25000</v>
      </c>
      <c r="AF14" s="7">
        <v>27038.2</v>
      </c>
      <c r="AG14" s="19">
        <v>25000</v>
      </c>
      <c r="AH14" s="19">
        <f t="shared" si="44"/>
        <v>50000</v>
      </c>
      <c r="AI14" s="7">
        <f t="shared" si="45"/>
        <v>52038.2</v>
      </c>
      <c r="AJ14" s="8">
        <f t="shared" si="46"/>
        <v>-2038.1999999999971</v>
      </c>
      <c r="AK14" s="21">
        <v>62500</v>
      </c>
      <c r="AL14" s="7">
        <v>31250</v>
      </c>
      <c r="AM14" s="7">
        <v>45223</v>
      </c>
      <c r="AN14" s="19">
        <v>31250</v>
      </c>
      <c r="AO14" s="19">
        <f t="shared" si="47"/>
        <v>62500</v>
      </c>
      <c r="AP14" s="7">
        <f t="shared" si="48"/>
        <v>76473</v>
      </c>
      <c r="AQ14" s="8">
        <f t="shared" si="49"/>
        <v>-13973</v>
      </c>
      <c r="AR14" s="21">
        <v>70000</v>
      </c>
      <c r="AS14" s="7">
        <v>25000</v>
      </c>
      <c r="AT14" s="7">
        <v>42294.7</v>
      </c>
      <c r="AU14" s="19">
        <f>45000</f>
        <v>45000</v>
      </c>
      <c r="AV14" s="19">
        <f t="shared" si="50"/>
        <v>70000</v>
      </c>
      <c r="AW14" s="7">
        <f t="shared" si="51"/>
        <v>67294.7</v>
      </c>
      <c r="AX14" s="8">
        <f t="shared" si="52"/>
        <v>2705.3000000000029</v>
      </c>
      <c r="AY14" s="21">
        <v>62500</v>
      </c>
      <c r="AZ14" s="7">
        <v>31250</v>
      </c>
      <c r="BA14" s="7">
        <v>37482</v>
      </c>
      <c r="BB14" s="19">
        <v>31250</v>
      </c>
      <c r="BC14" s="19">
        <f t="shared" si="53"/>
        <v>62500</v>
      </c>
      <c r="BD14" s="7">
        <f t="shared" si="54"/>
        <v>68732</v>
      </c>
      <c r="BE14" s="8">
        <f t="shared" si="55"/>
        <v>-6232</v>
      </c>
      <c r="BF14" s="21">
        <v>50000</v>
      </c>
      <c r="BG14" s="7">
        <v>25000</v>
      </c>
      <c r="BH14" s="7">
        <v>37757.800000000003</v>
      </c>
      <c r="BI14" s="7">
        <v>25000</v>
      </c>
      <c r="BJ14" s="19">
        <f t="shared" si="56"/>
        <v>50000</v>
      </c>
      <c r="BK14" s="7">
        <f t="shared" si="57"/>
        <v>62757.8</v>
      </c>
      <c r="BL14" s="8">
        <f t="shared" si="58"/>
        <v>-12757.800000000003</v>
      </c>
      <c r="BM14" s="21">
        <v>50000</v>
      </c>
      <c r="BN14" s="7">
        <v>25000</v>
      </c>
      <c r="BO14" s="7">
        <v>24658.25</v>
      </c>
      <c r="BP14" s="19">
        <v>25000</v>
      </c>
      <c r="BQ14" s="19">
        <f t="shared" si="59"/>
        <v>50000</v>
      </c>
      <c r="BR14" s="7">
        <f t="shared" si="60"/>
        <v>49658.25</v>
      </c>
      <c r="BS14" s="8">
        <v>0</v>
      </c>
      <c r="BT14" s="21">
        <v>64000</v>
      </c>
      <c r="BU14" s="7">
        <v>32500</v>
      </c>
      <c r="BV14" s="7">
        <v>29961.02</v>
      </c>
      <c r="BW14" s="19">
        <v>31500</v>
      </c>
      <c r="BX14" s="19">
        <f t="shared" si="62"/>
        <v>64000</v>
      </c>
      <c r="BY14" s="7">
        <f t="shared" si="63"/>
        <v>62461.020000000004</v>
      </c>
      <c r="BZ14" s="8">
        <f t="shared" si="64"/>
        <v>1538.9799999999959</v>
      </c>
      <c r="CA14" s="21">
        <v>60000</v>
      </c>
      <c r="CB14" s="7">
        <v>30000</v>
      </c>
      <c r="CC14" s="7">
        <v>25028</v>
      </c>
      <c r="CD14" s="19">
        <v>24450</v>
      </c>
      <c r="CE14" s="19">
        <f t="shared" si="65"/>
        <v>54450</v>
      </c>
      <c r="CF14" s="7">
        <f t="shared" si="66"/>
        <v>55028</v>
      </c>
      <c r="CG14" s="8">
        <f t="shared" si="67"/>
        <v>-578</v>
      </c>
    </row>
    <row r="15" spans="1:85" x14ac:dyDescent="0.25">
      <c r="A15" s="11" t="s">
        <v>32</v>
      </c>
      <c r="B15" s="6"/>
      <c r="C15" s="7"/>
      <c r="D15" s="7"/>
      <c r="E15" s="19"/>
      <c r="F15" s="19"/>
      <c r="G15" s="7"/>
      <c r="H15" s="8"/>
      <c r="I15" s="21"/>
      <c r="J15" s="7"/>
      <c r="K15" s="7"/>
      <c r="L15" s="19"/>
      <c r="M15" s="19"/>
      <c r="N15" s="7"/>
      <c r="O15" s="8"/>
      <c r="P15" s="21"/>
      <c r="Q15" s="7"/>
      <c r="R15" s="7"/>
      <c r="S15" s="19"/>
      <c r="T15" s="19"/>
      <c r="U15" s="7"/>
      <c r="V15" s="8"/>
      <c r="W15" s="23">
        <v>7000</v>
      </c>
      <c r="X15" s="7">
        <v>7000</v>
      </c>
      <c r="Y15" s="7">
        <v>0</v>
      </c>
      <c r="Z15" s="19">
        <v>0</v>
      </c>
      <c r="AA15" s="19">
        <f t="shared" si="41"/>
        <v>7000</v>
      </c>
      <c r="AB15" s="7">
        <f t="shared" si="42"/>
        <v>7000</v>
      </c>
      <c r="AC15" s="8">
        <f t="shared" si="43"/>
        <v>0</v>
      </c>
      <c r="AD15" s="21">
        <v>0</v>
      </c>
      <c r="AE15" s="7">
        <v>0</v>
      </c>
      <c r="AF15" s="7">
        <v>0</v>
      </c>
      <c r="AG15" s="19">
        <v>0</v>
      </c>
      <c r="AH15" s="19">
        <f t="shared" si="44"/>
        <v>0</v>
      </c>
      <c r="AI15" s="7">
        <f t="shared" si="45"/>
        <v>0</v>
      </c>
      <c r="AJ15" s="8">
        <f t="shared" si="46"/>
        <v>0</v>
      </c>
      <c r="AK15" s="7">
        <v>0</v>
      </c>
      <c r="AL15" s="7">
        <v>0</v>
      </c>
      <c r="AM15" s="7">
        <v>0</v>
      </c>
      <c r="AN15" s="19">
        <v>0</v>
      </c>
      <c r="AO15" s="19">
        <f t="shared" si="47"/>
        <v>0</v>
      </c>
      <c r="AP15" s="7">
        <f t="shared" si="48"/>
        <v>0</v>
      </c>
      <c r="AQ15" s="8">
        <f t="shared" si="49"/>
        <v>0</v>
      </c>
      <c r="AR15" s="7">
        <v>0</v>
      </c>
      <c r="AS15" s="7">
        <v>0</v>
      </c>
      <c r="AT15" s="7">
        <v>0</v>
      </c>
      <c r="AU15" s="19">
        <v>0</v>
      </c>
      <c r="AV15" s="19">
        <f t="shared" si="50"/>
        <v>0</v>
      </c>
      <c r="AW15" s="7">
        <f t="shared" si="51"/>
        <v>0</v>
      </c>
      <c r="AX15" s="8">
        <f t="shared" si="52"/>
        <v>0</v>
      </c>
      <c r="AY15" s="7">
        <v>0</v>
      </c>
      <c r="AZ15" s="7">
        <v>0</v>
      </c>
      <c r="BA15" s="7">
        <v>0</v>
      </c>
      <c r="BB15" s="19">
        <v>0</v>
      </c>
      <c r="BC15" s="19">
        <f t="shared" si="53"/>
        <v>0</v>
      </c>
      <c r="BD15" s="7">
        <f t="shared" si="54"/>
        <v>0</v>
      </c>
      <c r="BE15" s="8">
        <f t="shared" si="55"/>
        <v>0</v>
      </c>
      <c r="BF15" s="7">
        <v>0</v>
      </c>
      <c r="BG15" s="7">
        <v>0</v>
      </c>
      <c r="BH15" s="7">
        <v>0</v>
      </c>
      <c r="BI15" s="7">
        <v>0</v>
      </c>
      <c r="BJ15" s="19">
        <f t="shared" si="56"/>
        <v>0</v>
      </c>
      <c r="BK15" s="7">
        <f t="shared" si="57"/>
        <v>0</v>
      </c>
      <c r="BL15" s="8">
        <f t="shared" si="58"/>
        <v>0</v>
      </c>
      <c r="BM15" s="7">
        <v>0</v>
      </c>
      <c r="BN15" s="7">
        <v>0</v>
      </c>
      <c r="BO15" s="7">
        <v>0</v>
      </c>
      <c r="BP15" s="19">
        <v>0</v>
      </c>
      <c r="BQ15" s="19">
        <f t="shared" si="59"/>
        <v>0</v>
      </c>
      <c r="BR15" s="7">
        <f t="shared" si="60"/>
        <v>0</v>
      </c>
      <c r="BS15" s="8">
        <f t="shared" si="61"/>
        <v>0</v>
      </c>
      <c r="BT15" s="7">
        <v>0</v>
      </c>
      <c r="BU15" s="7">
        <v>0</v>
      </c>
      <c r="BV15" s="7"/>
      <c r="BW15" s="19">
        <v>0</v>
      </c>
      <c r="BX15" s="19">
        <f t="shared" si="62"/>
        <v>0</v>
      </c>
      <c r="BY15" s="7">
        <f t="shared" si="63"/>
        <v>0</v>
      </c>
      <c r="BZ15" s="8">
        <f t="shared" si="64"/>
        <v>0</v>
      </c>
      <c r="CA15" s="7">
        <v>0</v>
      </c>
      <c r="CB15" s="7">
        <v>0</v>
      </c>
      <c r="CC15" s="7">
        <v>5000</v>
      </c>
      <c r="CD15" s="19">
        <v>5000</v>
      </c>
      <c r="CE15" s="19">
        <f t="shared" si="65"/>
        <v>5000</v>
      </c>
      <c r="CF15" s="7">
        <f t="shared" si="66"/>
        <v>5000</v>
      </c>
      <c r="CG15" s="8">
        <f t="shared" si="67"/>
        <v>0</v>
      </c>
    </row>
    <row r="16" spans="1:85" x14ac:dyDescent="0.25">
      <c r="A16" s="11"/>
      <c r="B16" s="6"/>
      <c r="C16" s="7"/>
      <c r="D16" s="7"/>
      <c r="E16" s="19"/>
      <c r="F16" s="19"/>
      <c r="G16" s="7"/>
      <c r="H16" s="8"/>
      <c r="I16" s="21"/>
      <c r="J16" s="7"/>
      <c r="K16" s="7"/>
      <c r="L16" s="19"/>
      <c r="M16" s="19"/>
      <c r="N16" s="7"/>
      <c r="O16" s="8"/>
      <c r="P16" s="21"/>
      <c r="Q16" s="7"/>
      <c r="R16" s="7"/>
      <c r="S16" s="19"/>
      <c r="T16" s="19"/>
      <c r="U16" s="7"/>
      <c r="V16" s="8"/>
      <c r="W16" s="21"/>
      <c r="X16" s="7"/>
      <c r="Y16" s="7"/>
      <c r="Z16" s="19"/>
      <c r="AA16" s="19"/>
      <c r="AB16" s="7"/>
      <c r="AC16" s="8"/>
      <c r="AD16" s="21"/>
      <c r="AE16" s="7"/>
      <c r="AF16" s="7"/>
      <c r="AG16" s="19"/>
      <c r="AH16" s="19"/>
      <c r="AI16" s="7"/>
      <c r="AJ16" s="8"/>
      <c r="AK16" s="21"/>
      <c r="AL16" s="7"/>
      <c r="AM16" s="7"/>
      <c r="AN16" s="19"/>
      <c r="AO16" s="19"/>
      <c r="AP16" s="7"/>
      <c r="AQ16" s="8"/>
      <c r="AR16" s="21"/>
      <c r="AS16" s="7"/>
      <c r="AT16" s="7"/>
      <c r="AU16" s="19"/>
      <c r="AV16" s="19"/>
      <c r="AW16" s="7"/>
      <c r="AX16" s="8"/>
      <c r="AY16" s="21"/>
      <c r="AZ16" s="7"/>
      <c r="BA16" s="7"/>
      <c r="BB16" s="19"/>
      <c r="BC16" s="19"/>
      <c r="BD16" s="7"/>
      <c r="BE16" s="8"/>
      <c r="BF16" s="21"/>
      <c r="BG16" s="7"/>
      <c r="BH16" s="7"/>
      <c r="BI16" s="7"/>
      <c r="BJ16" s="19"/>
      <c r="BK16" s="7"/>
      <c r="BL16" s="8"/>
      <c r="BM16" s="21"/>
      <c r="BN16" s="7"/>
      <c r="BO16" s="7"/>
      <c r="BP16" s="19"/>
      <c r="BQ16" s="19"/>
      <c r="BR16" s="7"/>
      <c r="BS16" s="8"/>
      <c r="BT16" s="21"/>
      <c r="BU16" s="7"/>
      <c r="BV16" s="7"/>
      <c r="BW16" s="19"/>
      <c r="BX16" s="19"/>
      <c r="BY16" s="7"/>
      <c r="BZ16" s="8"/>
      <c r="CA16" s="21"/>
      <c r="CB16" s="7"/>
      <c r="CC16" s="7"/>
      <c r="CD16" s="19"/>
      <c r="CE16" s="19"/>
      <c r="CF16" s="7"/>
      <c r="CG16" s="8"/>
    </row>
    <row r="17" spans="1:85" x14ac:dyDescent="0.25">
      <c r="A17" s="12" t="s">
        <v>5</v>
      </c>
      <c r="B17" s="6"/>
      <c r="C17" s="7"/>
      <c r="D17" s="7"/>
      <c r="E17" s="19"/>
      <c r="F17" s="19"/>
      <c r="G17" s="7"/>
      <c r="H17" s="8"/>
      <c r="I17" s="21"/>
      <c r="J17" s="7"/>
      <c r="K17" s="7"/>
      <c r="L17" s="19"/>
      <c r="M17" s="19"/>
      <c r="N17" s="7"/>
      <c r="O17" s="8"/>
      <c r="P17" s="21"/>
      <c r="Q17" s="7"/>
      <c r="R17" s="7"/>
      <c r="S17" s="19"/>
      <c r="T17" s="19"/>
      <c r="U17" s="7"/>
      <c r="V17" s="8"/>
      <c r="W17" s="21"/>
      <c r="X17" s="7"/>
      <c r="Y17" s="7"/>
      <c r="Z17" s="19"/>
      <c r="AA17" s="19"/>
      <c r="AB17" s="7"/>
      <c r="AC17" s="8"/>
      <c r="AD17" s="21"/>
      <c r="AE17" s="7"/>
      <c r="AF17" s="7"/>
      <c r="AG17" s="19"/>
      <c r="AH17" s="19"/>
      <c r="AI17" s="7"/>
      <c r="AJ17" s="8"/>
      <c r="AK17" s="21"/>
      <c r="AL17" s="7"/>
      <c r="AM17" s="7"/>
      <c r="AN17" s="19"/>
      <c r="AO17" s="19"/>
      <c r="AP17" s="7"/>
      <c r="AQ17" s="8"/>
      <c r="AR17" s="21"/>
      <c r="AS17" s="7"/>
      <c r="AT17" s="7"/>
      <c r="AU17" s="19"/>
      <c r="AV17" s="19"/>
      <c r="AW17" s="7"/>
      <c r="AX17" s="8"/>
      <c r="AY17" s="21"/>
      <c r="AZ17" s="7"/>
      <c r="BA17" s="7"/>
      <c r="BB17" s="19"/>
      <c r="BC17" s="19"/>
      <c r="BD17" s="7"/>
      <c r="BE17" s="8"/>
      <c r="BF17" s="21"/>
      <c r="BG17" s="7"/>
      <c r="BH17" s="7"/>
      <c r="BI17" s="7"/>
      <c r="BJ17" s="19"/>
      <c r="BK17" s="7"/>
      <c r="BL17" s="8"/>
      <c r="BM17" s="21"/>
      <c r="BN17" s="7"/>
      <c r="BO17" s="7"/>
      <c r="BP17" s="19"/>
      <c r="BQ17" s="19"/>
      <c r="BR17" s="7"/>
      <c r="BS17" s="8"/>
      <c r="BT17" s="21"/>
      <c r="BU17" s="7"/>
      <c r="BV17" s="7"/>
      <c r="BW17" s="19"/>
      <c r="BX17" s="19"/>
      <c r="BY17" s="7"/>
      <c r="BZ17" s="8"/>
      <c r="CA17" s="21"/>
      <c r="CB17" s="7"/>
      <c r="CC17" s="7"/>
      <c r="CD17" s="19"/>
      <c r="CE17" s="19"/>
      <c r="CF17" s="7"/>
      <c r="CG17" s="8"/>
    </row>
    <row r="18" spans="1:85" x14ac:dyDescent="0.25">
      <c r="A18" s="11" t="s">
        <v>2</v>
      </c>
      <c r="B18" s="6">
        <v>5000</v>
      </c>
      <c r="C18" s="7">
        <v>2500</v>
      </c>
      <c r="D18" s="7">
        <v>4508.54</v>
      </c>
      <c r="E18" s="19">
        <v>2500</v>
      </c>
      <c r="F18" s="19">
        <f t="shared" ref="F18:F19" si="68">C18+E18</f>
        <v>5000</v>
      </c>
      <c r="G18" s="7">
        <f t="shared" ref="G18:G19" si="69">C18+D18</f>
        <v>7008.54</v>
      </c>
      <c r="H18" s="8">
        <f t="shared" ref="H18:H19" si="70">F18-G18</f>
        <v>-2008.54</v>
      </c>
      <c r="I18" s="21">
        <v>6000</v>
      </c>
      <c r="J18" s="7">
        <v>3000</v>
      </c>
      <c r="K18" s="7">
        <v>4002.64</v>
      </c>
      <c r="L18" s="19">
        <v>3000</v>
      </c>
      <c r="M18" s="19">
        <f t="shared" ref="M18:M19" si="71">J18+L18</f>
        <v>6000</v>
      </c>
      <c r="N18" s="7">
        <f t="shared" si="4"/>
        <v>7002.6399999999994</v>
      </c>
      <c r="O18" s="8">
        <f t="shared" si="5"/>
        <v>-1002.6399999999994</v>
      </c>
      <c r="P18" s="21">
        <v>8000</v>
      </c>
      <c r="Q18" s="7">
        <f>3000</f>
        <v>3000</v>
      </c>
      <c r="R18" s="7">
        <v>6419.93</v>
      </c>
      <c r="S18" s="19">
        <f>5000</f>
        <v>5000</v>
      </c>
      <c r="T18" s="19">
        <f t="shared" si="6"/>
        <v>8000</v>
      </c>
      <c r="U18" s="7">
        <f t="shared" si="7"/>
        <v>9419.93</v>
      </c>
      <c r="V18" s="8">
        <f t="shared" ref="V18:V19" si="72">T18-U18</f>
        <v>-1419.9300000000003</v>
      </c>
      <c r="W18" s="21">
        <v>8000</v>
      </c>
      <c r="X18" s="7">
        <v>4000</v>
      </c>
      <c r="Y18" s="7">
        <v>3750.16</v>
      </c>
      <c r="Z18" s="19">
        <v>4000</v>
      </c>
      <c r="AA18" s="19">
        <f t="shared" ref="AA18:AA19" si="73">X18+Z18</f>
        <v>8000</v>
      </c>
      <c r="AB18" s="7">
        <f t="shared" ref="AB18:AB19" si="74">X18+Y18</f>
        <v>7750.16</v>
      </c>
      <c r="AC18" s="8">
        <f t="shared" ref="AC18:AC19" si="75">AA18-AB18</f>
        <v>249.84000000000015</v>
      </c>
      <c r="AD18" s="21">
        <v>10000</v>
      </c>
      <c r="AE18" s="7">
        <v>4000</v>
      </c>
      <c r="AF18" s="7">
        <v>7662.77</v>
      </c>
      <c r="AG18" s="19">
        <v>6000</v>
      </c>
      <c r="AH18" s="19">
        <f t="shared" ref="AH18:AH19" si="76">AE18+AG18</f>
        <v>10000</v>
      </c>
      <c r="AI18" s="7">
        <f t="shared" ref="AI18:AI19" si="77">AE18+AF18</f>
        <v>11662.77</v>
      </c>
      <c r="AJ18" s="8">
        <f t="shared" ref="AJ18:AJ19" si="78">AH18-AI18</f>
        <v>-1662.7700000000004</v>
      </c>
      <c r="AK18" s="21">
        <v>8000</v>
      </c>
      <c r="AL18" s="7">
        <v>4000</v>
      </c>
      <c r="AM18" s="7">
        <v>5262.05</v>
      </c>
      <c r="AN18" s="19">
        <v>4000</v>
      </c>
      <c r="AO18" s="19">
        <f t="shared" ref="AO18:AO19" si="79">AL18+AN18</f>
        <v>8000</v>
      </c>
      <c r="AP18" s="7">
        <f t="shared" ref="AP18:AP19" si="80">AL18+AM18</f>
        <v>9262.0499999999993</v>
      </c>
      <c r="AQ18" s="8">
        <f t="shared" ref="AQ18:AQ19" si="81">AO18-AP18</f>
        <v>-1262.0499999999993</v>
      </c>
      <c r="AR18" s="21">
        <v>11000</v>
      </c>
      <c r="AS18" s="7">
        <v>4000</v>
      </c>
      <c r="AT18" s="7">
        <v>6786.8</v>
      </c>
      <c r="AU18" s="19">
        <f>7000</f>
        <v>7000</v>
      </c>
      <c r="AV18" s="19">
        <f t="shared" ref="AV18:AV19" si="82">AS18+AU18</f>
        <v>11000</v>
      </c>
      <c r="AW18" s="7">
        <f t="shared" ref="AW18:AW19" si="83">AS18+AT18</f>
        <v>10786.8</v>
      </c>
      <c r="AX18" s="8">
        <f t="shared" ref="AX18:AX19" si="84">AV18-AW18</f>
        <v>213.20000000000073</v>
      </c>
      <c r="AY18" s="21">
        <v>11000</v>
      </c>
      <c r="AZ18" s="7">
        <v>5500</v>
      </c>
      <c r="BA18" s="7">
        <v>7697.57</v>
      </c>
      <c r="BB18" s="19">
        <v>5500</v>
      </c>
      <c r="BC18" s="19">
        <f t="shared" ref="BC18:BC19" si="85">AZ18+BB18</f>
        <v>11000</v>
      </c>
      <c r="BD18" s="7">
        <f t="shared" ref="BD18:BD19" si="86">AZ18+BA18</f>
        <v>13197.57</v>
      </c>
      <c r="BE18" s="8">
        <f t="shared" ref="BE18:BE19" si="87">BC18-BD18</f>
        <v>-2197.5699999999997</v>
      </c>
      <c r="BF18" s="21">
        <v>8000</v>
      </c>
      <c r="BG18" s="7">
        <v>4000</v>
      </c>
      <c r="BH18" s="7">
        <v>5061.8599999999997</v>
      </c>
      <c r="BI18" s="7">
        <v>4000</v>
      </c>
      <c r="BJ18" s="19">
        <f t="shared" ref="BJ18:BJ19" si="88">BG18+BI18</f>
        <v>8000</v>
      </c>
      <c r="BK18" s="7">
        <f t="shared" ref="BK18:BK19" si="89">BG18+BH18</f>
        <v>9061.86</v>
      </c>
      <c r="BL18" s="8">
        <f t="shared" ref="BL18:BL19" si="90">BJ18-BK18</f>
        <v>-1061.8600000000006</v>
      </c>
      <c r="BM18" s="21">
        <v>8000</v>
      </c>
      <c r="BN18" s="7">
        <v>4000</v>
      </c>
      <c r="BO18" s="7">
        <v>6934.26</v>
      </c>
      <c r="BP18" s="19">
        <v>4000</v>
      </c>
      <c r="BQ18" s="19">
        <f t="shared" ref="BQ18:BQ19" si="91">BN18+BP18</f>
        <v>8000</v>
      </c>
      <c r="BR18" s="7">
        <f t="shared" ref="BR18:BR19" si="92">BN18+BO18</f>
        <v>10934.26</v>
      </c>
      <c r="BS18" s="8">
        <f t="shared" ref="BS18:BS19" si="93">BQ18-BR18</f>
        <v>-2934.26</v>
      </c>
      <c r="BT18" s="21">
        <v>21000</v>
      </c>
      <c r="BU18" s="7">
        <v>9000</v>
      </c>
      <c r="BV18" s="7">
        <v>11696.55</v>
      </c>
      <c r="BW18" s="19">
        <v>12000</v>
      </c>
      <c r="BX18" s="19">
        <f t="shared" ref="BX18:BX19" si="94">BU18+BW18</f>
        <v>21000</v>
      </c>
      <c r="BY18" s="7">
        <f t="shared" ref="BY18:BY19" si="95">BU18+BV18</f>
        <v>20696.55</v>
      </c>
      <c r="BZ18" s="8">
        <f t="shared" ref="BZ18:BZ19" si="96">BX18-BY18</f>
        <v>303.45000000000073</v>
      </c>
      <c r="CA18" s="21">
        <v>20000</v>
      </c>
      <c r="CB18" s="7">
        <v>10000</v>
      </c>
      <c r="CC18" s="7">
        <v>17476.82</v>
      </c>
      <c r="CD18" s="19">
        <v>17500</v>
      </c>
      <c r="CE18" s="19">
        <f t="shared" ref="CE18:CE19" si="97">CB18+CD18</f>
        <v>27500</v>
      </c>
      <c r="CF18" s="7">
        <f t="shared" ref="CF18:CF19" si="98">CB18+CC18</f>
        <v>27476.82</v>
      </c>
      <c r="CG18" s="8">
        <f t="shared" ref="CG18:CG19" si="99">CE18-CF18</f>
        <v>23.180000000000291</v>
      </c>
    </row>
    <row r="19" spans="1:85" x14ac:dyDescent="0.25">
      <c r="A19" s="14" t="s">
        <v>1</v>
      </c>
      <c r="B19" s="6">
        <v>43000</v>
      </c>
      <c r="C19" s="7">
        <v>21500</v>
      </c>
      <c r="D19" s="7">
        <v>32711.69</v>
      </c>
      <c r="E19" s="19">
        <v>21500</v>
      </c>
      <c r="F19" s="19">
        <f t="shared" si="68"/>
        <v>43000</v>
      </c>
      <c r="G19" s="7">
        <f t="shared" si="69"/>
        <v>54211.69</v>
      </c>
      <c r="H19" s="8">
        <f t="shared" si="70"/>
        <v>-11211.690000000002</v>
      </c>
      <c r="I19" s="21">
        <v>42000</v>
      </c>
      <c r="J19" s="7">
        <v>21000</v>
      </c>
      <c r="K19" s="7">
        <v>20236.330000000002</v>
      </c>
      <c r="L19" s="19">
        <v>21000</v>
      </c>
      <c r="M19" s="19">
        <f t="shared" si="71"/>
        <v>42000</v>
      </c>
      <c r="N19" s="7">
        <f t="shared" si="4"/>
        <v>41236.33</v>
      </c>
      <c r="O19" s="8">
        <f t="shared" si="5"/>
        <v>763.66999999999825</v>
      </c>
      <c r="P19" s="21">
        <v>42000</v>
      </c>
      <c r="Q19" s="7">
        <f>21000</f>
        <v>21000</v>
      </c>
      <c r="R19" s="7">
        <v>20274.98</v>
      </c>
      <c r="S19" s="19">
        <f>21000</f>
        <v>21000</v>
      </c>
      <c r="T19" s="19">
        <f t="shared" si="6"/>
        <v>42000</v>
      </c>
      <c r="U19" s="7">
        <f t="shared" si="7"/>
        <v>41274.979999999996</v>
      </c>
      <c r="V19" s="8">
        <f t="shared" si="72"/>
        <v>725.02000000000407</v>
      </c>
      <c r="W19" s="21">
        <v>42000</v>
      </c>
      <c r="X19" s="7">
        <v>21000</v>
      </c>
      <c r="Y19" s="7">
        <v>22579.63</v>
      </c>
      <c r="Z19" s="19">
        <v>21000</v>
      </c>
      <c r="AA19" s="19">
        <f t="shared" si="73"/>
        <v>42000</v>
      </c>
      <c r="AB19" s="7">
        <f t="shared" si="74"/>
        <v>43579.630000000005</v>
      </c>
      <c r="AC19" s="8">
        <f t="shared" si="75"/>
        <v>-1579.6300000000047</v>
      </c>
      <c r="AD19" s="21">
        <v>42000</v>
      </c>
      <c r="AE19" s="7">
        <v>21000</v>
      </c>
      <c r="AF19" s="7">
        <v>17733.5</v>
      </c>
      <c r="AG19" s="19">
        <v>17683.5</v>
      </c>
      <c r="AH19" s="19">
        <f t="shared" si="76"/>
        <v>38683.5</v>
      </c>
      <c r="AI19" s="7">
        <f t="shared" si="77"/>
        <v>38733.5</v>
      </c>
      <c r="AJ19" s="8">
        <f t="shared" si="78"/>
        <v>-50</v>
      </c>
      <c r="AK19" s="21">
        <v>42000</v>
      </c>
      <c r="AL19" s="7">
        <v>21000</v>
      </c>
      <c r="AM19" s="7">
        <v>24814.65</v>
      </c>
      <c r="AN19" s="19">
        <v>21000</v>
      </c>
      <c r="AO19" s="19">
        <f t="shared" si="79"/>
        <v>42000</v>
      </c>
      <c r="AP19" s="7">
        <f t="shared" si="80"/>
        <v>45814.65</v>
      </c>
      <c r="AQ19" s="8">
        <f t="shared" si="81"/>
        <v>-3814.6500000000015</v>
      </c>
      <c r="AR19" s="21">
        <v>46000</v>
      </c>
      <c r="AS19" s="7">
        <v>21000</v>
      </c>
      <c r="AT19" s="7">
        <v>25064.12</v>
      </c>
      <c r="AU19" s="19">
        <f>25000</f>
        <v>25000</v>
      </c>
      <c r="AV19" s="19">
        <f t="shared" si="82"/>
        <v>46000</v>
      </c>
      <c r="AW19" s="7">
        <f t="shared" si="83"/>
        <v>46064.119999999995</v>
      </c>
      <c r="AX19" s="8">
        <f t="shared" si="84"/>
        <v>-64.119999999995343</v>
      </c>
      <c r="AY19" s="21">
        <v>42000</v>
      </c>
      <c r="AZ19" s="7">
        <v>21000</v>
      </c>
      <c r="BA19" s="7">
        <v>17935.240000000002</v>
      </c>
      <c r="BB19" s="19">
        <v>21000</v>
      </c>
      <c r="BC19" s="19">
        <f t="shared" si="85"/>
        <v>42000</v>
      </c>
      <c r="BD19" s="7">
        <f t="shared" si="86"/>
        <v>38935.240000000005</v>
      </c>
      <c r="BE19" s="8">
        <f t="shared" si="87"/>
        <v>3064.7599999999948</v>
      </c>
      <c r="BF19" s="21">
        <v>42000</v>
      </c>
      <c r="BG19" s="7">
        <v>21000</v>
      </c>
      <c r="BH19" s="7">
        <v>18184.68</v>
      </c>
      <c r="BI19" s="7">
        <v>21000</v>
      </c>
      <c r="BJ19" s="19">
        <f t="shared" si="88"/>
        <v>42000</v>
      </c>
      <c r="BK19" s="7">
        <f t="shared" si="89"/>
        <v>39184.68</v>
      </c>
      <c r="BL19" s="8">
        <f t="shared" si="90"/>
        <v>2815.3199999999997</v>
      </c>
      <c r="BM19" s="21">
        <v>42000</v>
      </c>
      <c r="BN19" s="7">
        <v>21000</v>
      </c>
      <c r="BO19" s="7">
        <v>20762.72</v>
      </c>
      <c r="BP19" s="19">
        <v>21000</v>
      </c>
      <c r="BQ19" s="19">
        <f t="shared" si="91"/>
        <v>42000</v>
      </c>
      <c r="BR19" s="7">
        <f t="shared" si="92"/>
        <v>41762.720000000001</v>
      </c>
      <c r="BS19" s="8">
        <f t="shared" si="93"/>
        <v>237.27999999999884</v>
      </c>
      <c r="BT19" s="21">
        <v>27000</v>
      </c>
      <c r="BU19" s="7">
        <v>15000</v>
      </c>
      <c r="BV19" s="7">
        <v>11839.06</v>
      </c>
      <c r="BW19" s="19">
        <v>12000</v>
      </c>
      <c r="BX19" s="19">
        <f t="shared" si="94"/>
        <v>27000</v>
      </c>
      <c r="BY19" s="7">
        <f t="shared" si="95"/>
        <v>26839.059999999998</v>
      </c>
      <c r="BZ19" s="8">
        <f t="shared" si="96"/>
        <v>160.94000000000233</v>
      </c>
      <c r="CA19" s="21">
        <v>27000</v>
      </c>
      <c r="CB19" s="7">
        <v>13500</v>
      </c>
      <c r="CC19" s="7">
        <v>12424.88</v>
      </c>
      <c r="CD19" s="19">
        <v>12500</v>
      </c>
      <c r="CE19" s="19">
        <f t="shared" si="97"/>
        <v>26000</v>
      </c>
      <c r="CF19" s="7">
        <f t="shared" si="98"/>
        <v>25924.879999999997</v>
      </c>
      <c r="CG19" s="8">
        <f t="shared" si="99"/>
        <v>75.120000000002619</v>
      </c>
    </row>
    <row r="20" spans="1:85" x14ac:dyDescent="0.25">
      <c r="A20" s="11"/>
      <c r="B20" s="6"/>
      <c r="C20" s="7"/>
      <c r="D20" s="7"/>
      <c r="E20" s="19"/>
      <c r="F20" s="19"/>
      <c r="G20" s="7"/>
      <c r="H20" s="8"/>
      <c r="I20" s="21"/>
      <c r="J20" s="7"/>
      <c r="K20" s="7"/>
      <c r="L20" s="19"/>
      <c r="M20" s="19"/>
      <c r="N20" s="7"/>
      <c r="O20" s="8"/>
      <c r="P20" s="21"/>
      <c r="Q20" s="7"/>
      <c r="R20" s="7"/>
      <c r="S20" s="19"/>
      <c r="T20" s="19"/>
      <c r="U20" s="7"/>
      <c r="V20" s="8"/>
      <c r="W20" s="21"/>
      <c r="X20" s="7"/>
      <c r="Y20" s="7"/>
      <c r="Z20" s="19"/>
      <c r="AA20" s="19"/>
      <c r="AB20" s="7"/>
      <c r="AC20" s="8"/>
      <c r="AD20" s="21"/>
      <c r="AE20" s="7"/>
      <c r="AF20" s="7"/>
      <c r="AG20" s="19"/>
      <c r="AH20" s="19"/>
      <c r="AI20" s="7"/>
      <c r="AJ20" s="8"/>
      <c r="AK20" s="21"/>
      <c r="AL20" s="7"/>
      <c r="AM20" s="7"/>
      <c r="AN20" s="19"/>
      <c r="AO20" s="19"/>
      <c r="AP20" s="7"/>
      <c r="AQ20" s="8"/>
      <c r="AR20" s="21"/>
      <c r="AS20" s="7"/>
      <c r="AT20" s="7"/>
      <c r="AU20" s="19"/>
      <c r="AV20" s="19"/>
      <c r="AW20" s="7"/>
      <c r="AX20" s="8"/>
      <c r="AY20" s="21"/>
      <c r="AZ20" s="7"/>
      <c r="BA20" s="7"/>
      <c r="BB20" s="19"/>
      <c r="BC20" s="19"/>
      <c r="BD20" s="7"/>
      <c r="BE20" s="8"/>
      <c r="BF20" s="21"/>
      <c r="BG20" s="7"/>
      <c r="BH20" s="7"/>
      <c r="BI20" s="7"/>
      <c r="BJ20" s="19"/>
      <c r="BK20" s="7"/>
      <c r="BL20" s="8"/>
      <c r="BM20" s="21"/>
      <c r="BN20" s="7"/>
      <c r="BO20" s="7"/>
      <c r="BP20" s="19"/>
      <c r="BQ20" s="19"/>
      <c r="BR20" s="7"/>
      <c r="BS20" s="8"/>
      <c r="BT20" s="21"/>
      <c r="BU20" s="7"/>
      <c r="BV20" s="7"/>
      <c r="BW20" s="19"/>
      <c r="BX20" s="19"/>
      <c r="BY20" s="7"/>
      <c r="BZ20" s="8"/>
      <c r="CA20" s="21"/>
      <c r="CB20" s="7"/>
      <c r="CC20" s="7"/>
      <c r="CD20" s="19"/>
      <c r="CE20" s="19"/>
      <c r="CF20" s="7"/>
      <c r="CG20" s="8"/>
    </row>
    <row r="21" spans="1:85" x14ac:dyDescent="0.25">
      <c r="A21" s="12" t="s">
        <v>6</v>
      </c>
      <c r="B21" s="6"/>
      <c r="C21" s="7"/>
      <c r="D21" s="7"/>
      <c r="E21" s="19"/>
      <c r="F21" s="19"/>
      <c r="G21" s="7"/>
      <c r="H21" s="8"/>
      <c r="I21" s="21"/>
      <c r="J21" s="7"/>
      <c r="K21" s="7"/>
      <c r="L21" s="19"/>
      <c r="M21" s="19"/>
      <c r="N21" s="7"/>
      <c r="O21" s="8"/>
      <c r="P21" s="21"/>
      <c r="Q21" s="7"/>
      <c r="R21" s="7"/>
      <c r="S21" s="19"/>
      <c r="T21" s="19"/>
      <c r="U21" s="7"/>
      <c r="V21" s="8"/>
      <c r="W21" s="21"/>
      <c r="X21" s="7"/>
      <c r="Y21" s="7"/>
      <c r="Z21" s="19"/>
      <c r="AA21" s="19"/>
      <c r="AB21" s="7"/>
      <c r="AC21" s="8"/>
      <c r="AD21" s="21"/>
      <c r="AE21" s="7"/>
      <c r="AF21" s="7"/>
      <c r="AG21" s="19"/>
      <c r="AH21" s="19"/>
      <c r="AI21" s="7"/>
      <c r="AJ21" s="8"/>
      <c r="AK21" s="21"/>
      <c r="AL21" s="7"/>
      <c r="AM21" s="7"/>
      <c r="AN21" s="19"/>
      <c r="AO21" s="19"/>
      <c r="AP21" s="7"/>
      <c r="AQ21" s="8"/>
      <c r="AR21" s="21"/>
      <c r="AS21" s="7"/>
      <c r="AT21" s="7"/>
      <c r="AU21" s="19"/>
      <c r="AV21" s="19"/>
      <c r="AW21" s="7"/>
      <c r="AX21" s="8"/>
      <c r="AY21" s="21"/>
      <c r="AZ21" s="7"/>
      <c r="BA21" s="7"/>
      <c r="BB21" s="19"/>
      <c r="BC21" s="19"/>
      <c r="BD21" s="7"/>
      <c r="BE21" s="8"/>
      <c r="BF21" s="21"/>
      <c r="BG21" s="7"/>
      <c r="BH21" s="7"/>
      <c r="BI21" s="7"/>
      <c r="BJ21" s="19"/>
      <c r="BK21" s="7"/>
      <c r="BL21" s="8"/>
      <c r="BM21" s="21"/>
      <c r="BN21" s="7"/>
      <c r="BO21" s="7"/>
      <c r="BP21" s="19"/>
      <c r="BQ21" s="19"/>
      <c r="BR21" s="7"/>
      <c r="BS21" s="8"/>
      <c r="BT21" s="21"/>
      <c r="BU21" s="7"/>
      <c r="BV21" s="7"/>
      <c r="BW21" s="19"/>
      <c r="BX21" s="19"/>
      <c r="BY21" s="7"/>
      <c r="BZ21" s="8"/>
      <c r="CA21" s="21"/>
      <c r="CB21" s="7"/>
      <c r="CC21" s="7"/>
      <c r="CD21" s="19"/>
      <c r="CE21" s="19"/>
      <c r="CF21" s="7"/>
      <c r="CG21" s="8"/>
    </row>
    <row r="22" spans="1:85" x14ac:dyDescent="0.25">
      <c r="A22" s="11" t="s">
        <v>2</v>
      </c>
      <c r="B22" s="6">
        <v>5000</v>
      </c>
      <c r="C22" s="7">
        <v>2500</v>
      </c>
      <c r="D22" s="7">
        <v>3498</v>
      </c>
      <c r="E22" s="19">
        <v>2500</v>
      </c>
      <c r="F22" s="19">
        <f t="shared" ref="F22:F23" si="100">C22+E22</f>
        <v>5000</v>
      </c>
      <c r="G22" s="7">
        <f t="shared" ref="G22:G23" si="101">C22+D22</f>
        <v>5998</v>
      </c>
      <c r="H22" s="8">
        <f t="shared" ref="H22:H23" si="102">F22-G22</f>
        <v>-998</v>
      </c>
      <c r="I22" s="21">
        <v>5000</v>
      </c>
      <c r="J22" s="7">
        <v>2500</v>
      </c>
      <c r="K22" s="7">
        <v>3374</v>
      </c>
      <c r="L22" s="19">
        <v>2500</v>
      </c>
      <c r="M22" s="19">
        <f t="shared" ref="M22:M23" si="103">J22+L22</f>
        <v>5000</v>
      </c>
      <c r="N22" s="7">
        <f t="shared" si="4"/>
        <v>5874</v>
      </c>
      <c r="O22" s="8">
        <f t="shared" si="5"/>
        <v>-874</v>
      </c>
      <c r="P22" s="21">
        <v>5000</v>
      </c>
      <c r="Q22" s="7">
        <f>2500</f>
        <v>2500</v>
      </c>
      <c r="R22" s="7">
        <v>3502</v>
      </c>
      <c r="S22" s="19">
        <f>2500</f>
        <v>2500</v>
      </c>
      <c r="T22" s="19">
        <f t="shared" si="6"/>
        <v>5000</v>
      </c>
      <c r="U22" s="7">
        <f t="shared" si="7"/>
        <v>6002</v>
      </c>
      <c r="V22" s="8">
        <f t="shared" ref="V22:V23" si="104">T22-U22</f>
        <v>-1002</v>
      </c>
      <c r="W22" s="21">
        <v>5000</v>
      </c>
      <c r="X22" s="7">
        <v>2500</v>
      </c>
      <c r="Y22" s="7">
        <v>2902</v>
      </c>
      <c r="Z22" s="19">
        <v>2500</v>
      </c>
      <c r="AA22" s="19">
        <f t="shared" ref="AA22:AA23" si="105">X22+Z22</f>
        <v>5000</v>
      </c>
      <c r="AB22" s="7">
        <f t="shared" ref="AB22:AB23" si="106">X22+Y22</f>
        <v>5402</v>
      </c>
      <c r="AC22" s="8">
        <f t="shared" ref="AC22:AC23" si="107">AA22-AB22</f>
        <v>-402</v>
      </c>
      <c r="AD22" s="21">
        <v>5000</v>
      </c>
      <c r="AE22" s="7">
        <v>2500</v>
      </c>
      <c r="AF22" s="7">
        <v>5788</v>
      </c>
      <c r="AG22" s="19">
        <v>2500</v>
      </c>
      <c r="AH22" s="19">
        <f t="shared" ref="AH22:AH23" si="108">AE22+AG22</f>
        <v>5000</v>
      </c>
      <c r="AI22" s="7">
        <f t="shared" ref="AI22:AI23" si="109">AE22+AF22</f>
        <v>8288</v>
      </c>
      <c r="AJ22" s="8">
        <f t="shared" ref="AJ22:AJ23" si="110">AH22-AI22</f>
        <v>-3288</v>
      </c>
      <c r="AK22" s="21">
        <v>5000</v>
      </c>
      <c r="AL22" s="7">
        <v>2500</v>
      </c>
      <c r="AM22" s="7">
        <v>6558</v>
      </c>
      <c r="AN22" s="19">
        <v>2500</v>
      </c>
      <c r="AO22" s="19">
        <f t="shared" ref="AO22:AO23" si="111">AL22+AN22</f>
        <v>5000</v>
      </c>
      <c r="AP22" s="7">
        <f t="shared" ref="AP22:AP23" si="112">AL22+AM22</f>
        <v>9058</v>
      </c>
      <c r="AQ22" s="8">
        <f t="shared" ref="AQ22:AQ23" si="113">AO22-AP22</f>
        <v>-4058</v>
      </c>
      <c r="AR22" s="21">
        <v>6500</v>
      </c>
      <c r="AS22" s="7">
        <v>2500</v>
      </c>
      <c r="AT22" s="7">
        <v>3986</v>
      </c>
      <c r="AU22" s="19">
        <f>4000</f>
        <v>4000</v>
      </c>
      <c r="AV22" s="19">
        <f t="shared" ref="AV22:AV23" si="114">AS22+AU22</f>
        <v>6500</v>
      </c>
      <c r="AW22" s="7">
        <f t="shared" ref="AW22:AW23" si="115">AS22+AT22</f>
        <v>6486</v>
      </c>
      <c r="AX22" s="8">
        <f t="shared" ref="AX22:AX23" si="116">AV22-AW22</f>
        <v>14</v>
      </c>
      <c r="AY22" s="21">
        <v>6500</v>
      </c>
      <c r="AZ22" s="7">
        <v>3250</v>
      </c>
      <c r="BA22" s="7">
        <v>3020</v>
      </c>
      <c r="BB22" s="19">
        <v>3250</v>
      </c>
      <c r="BC22" s="19">
        <f t="shared" ref="BC22:BC23" si="117">AZ22+BB22</f>
        <v>6500</v>
      </c>
      <c r="BD22" s="7">
        <f t="shared" ref="BD22:BD23" si="118">AZ22+BA22</f>
        <v>6270</v>
      </c>
      <c r="BE22" s="8">
        <f t="shared" ref="BE22:BE23" si="119">BC22-BD22</f>
        <v>230</v>
      </c>
      <c r="BF22" s="21">
        <v>5000</v>
      </c>
      <c r="BG22" s="7">
        <v>2500</v>
      </c>
      <c r="BH22" s="7">
        <v>2742</v>
      </c>
      <c r="BI22" s="7">
        <v>2500</v>
      </c>
      <c r="BJ22" s="19">
        <f t="shared" ref="BJ22:BJ23" si="120">BG22+BI22</f>
        <v>5000</v>
      </c>
      <c r="BK22" s="7">
        <f t="shared" ref="BK22:BK23" si="121">BG22+BH22</f>
        <v>5242</v>
      </c>
      <c r="BL22" s="8">
        <f t="shared" ref="BL22:BL23" si="122">BJ22-BK22</f>
        <v>-242</v>
      </c>
      <c r="BM22" s="21">
        <v>5000</v>
      </c>
      <c r="BN22" s="7">
        <v>2500</v>
      </c>
      <c r="BO22" s="7">
        <v>1796</v>
      </c>
      <c r="BP22" s="19">
        <v>2500</v>
      </c>
      <c r="BQ22" s="19">
        <f t="shared" ref="BQ22:BQ23" si="123">BN22+BP22</f>
        <v>5000</v>
      </c>
      <c r="BR22" s="7">
        <f t="shared" ref="BR22:BR23" si="124">BN22+BO22</f>
        <v>4296</v>
      </c>
      <c r="BS22" s="8">
        <f t="shared" ref="BS22:BS23" si="125">BQ22-BR22</f>
        <v>704</v>
      </c>
      <c r="BT22" s="21">
        <v>2500</v>
      </c>
      <c r="BU22" s="7">
        <v>2500</v>
      </c>
      <c r="BV22" s="7">
        <v>2230.25</v>
      </c>
      <c r="BW22" s="19">
        <v>0</v>
      </c>
      <c r="BX22" s="19">
        <f t="shared" ref="BX22:BX23" si="126">BU22+BW22</f>
        <v>2500</v>
      </c>
      <c r="BY22" s="7">
        <f t="shared" ref="BY22:BY23" si="127">BU22+BV22</f>
        <v>4730.25</v>
      </c>
      <c r="BZ22" s="8">
        <f t="shared" ref="BZ22:BZ23" si="128">BX22-BY22</f>
        <v>-2230.25</v>
      </c>
      <c r="CA22" s="21">
        <v>7000</v>
      </c>
      <c r="CB22" s="7">
        <v>3500</v>
      </c>
      <c r="CC22" s="7">
        <v>-1064.75</v>
      </c>
      <c r="CD22" s="19">
        <v>-1000</v>
      </c>
      <c r="CE22" s="19">
        <f t="shared" ref="CE22:CE23" si="129">CB22+CD22</f>
        <v>2500</v>
      </c>
      <c r="CF22" s="7">
        <f t="shared" ref="CF22:CF23" si="130">CB22+CC22</f>
        <v>2435.25</v>
      </c>
      <c r="CG22" s="8">
        <f t="shared" ref="CG22:CG23" si="131">CE22-CF22</f>
        <v>64.75</v>
      </c>
    </row>
    <row r="23" spans="1:85" x14ac:dyDescent="0.25">
      <c r="A23" s="11" t="s">
        <v>1</v>
      </c>
      <c r="B23" s="6">
        <v>9000</v>
      </c>
      <c r="C23" s="7">
        <v>4500</v>
      </c>
      <c r="D23" s="7">
        <v>11865.66</v>
      </c>
      <c r="E23" s="19">
        <v>4500</v>
      </c>
      <c r="F23" s="19">
        <f t="shared" si="100"/>
        <v>9000</v>
      </c>
      <c r="G23" s="7">
        <f t="shared" si="101"/>
        <v>16365.66</v>
      </c>
      <c r="H23" s="8">
        <f t="shared" si="102"/>
        <v>-7365.66</v>
      </c>
      <c r="I23" s="21">
        <v>14000</v>
      </c>
      <c r="J23" s="7">
        <v>7000</v>
      </c>
      <c r="K23" s="7">
        <v>6228.8</v>
      </c>
      <c r="L23" s="19">
        <v>7000</v>
      </c>
      <c r="M23" s="19">
        <f t="shared" si="103"/>
        <v>14000</v>
      </c>
      <c r="N23" s="7">
        <f t="shared" si="4"/>
        <v>13228.8</v>
      </c>
      <c r="O23" s="8">
        <f t="shared" si="5"/>
        <v>771.20000000000073</v>
      </c>
      <c r="P23" s="21">
        <v>14000</v>
      </c>
      <c r="Q23" s="7">
        <f>7000</f>
        <v>7000</v>
      </c>
      <c r="R23" s="7">
        <v>6103.14</v>
      </c>
      <c r="S23" s="19">
        <f>7000</f>
        <v>7000</v>
      </c>
      <c r="T23" s="19">
        <f t="shared" si="6"/>
        <v>14000</v>
      </c>
      <c r="U23" s="7">
        <f t="shared" si="7"/>
        <v>13103.14</v>
      </c>
      <c r="V23" s="8">
        <f t="shared" si="104"/>
        <v>896.86000000000058</v>
      </c>
      <c r="W23" s="21">
        <v>14000</v>
      </c>
      <c r="X23" s="7">
        <v>7000</v>
      </c>
      <c r="Y23" s="7">
        <v>7936.63</v>
      </c>
      <c r="Z23" s="19">
        <v>7000</v>
      </c>
      <c r="AA23" s="19">
        <f t="shared" si="105"/>
        <v>14000</v>
      </c>
      <c r="AB23" s="7">
        <f t="shared" si="106"/>
        <v>14936.630000000001</v>
      </c>
      <c r="AC23" s="8">
        <f t="shared" si="107"/>
        <v>-936.63000000000102</v>
      </c>
      <c r="AD23" s="21">
        <v>14000</v>
      </c>
      <c r="AE23" s="7">
        <v>7000</v>
      </c>
      <c r="AF23" s="7">
        <v>6701.78</v>
      </c>
      <c r="AG23" s="19">
        <v>6694.28</v>
      </c>
      <c r="AH23" s="19">
        <f t="shared" si="108"/>
        <v>13694.279999999999</v>
      </c>
      <c r="AI23" s="7">
        <f t="shared" si="109"/>
        <v>13701.779999999999</v>
      </c>
      <c r="AJ23" s="8">
        <f t="shared" si="110"/>
        <v>-7.5</v>
      </c>
      <c r="AK23" s="21">
        <v>14000</v>
      </c>
      <c r="AL23" s="7">
        <v>7000</v>
      </c>
      <c r="AM23" s="7">
        <v>5178.18</v>
      </c>
      <c r="AN23" s="19">
        <v>7000</v>
      </c>
      <c r="AO23" s="19">
        <f t="shared" si="111"/>
        <v>14000</v>
      </c>
      <c r="AP23" s="7">
        <f t="shared" si="112"/>
        <v>12178.18</v>
      </c>
      <c r="AQ23" s="8">
        <f t="shared" si="113"/>
        <v>1821.8199999999997</v>
      </c>
      <c r="AR23" s="21">
        <v>14000</v>
      </c>
      <c r="AS23" s="7">
        <v>7000</v>
      </c>
      <c r="AT23" s="7">
        <v>7365.48</v>
      </c>
      <c r="AU23" s="19">
        <f>7000</f>
        <v>7000</v>
      </c>
      <c r="AV23" s="19">
        <f t="shared" si="114"/>
        <v>14000</v>
      </c>
      <c r="AW23" s="7">
        <f t="shared" si="115"/>
        <v>14365.48</v>
      </c>
      <c r="AX23" s="8">
        <f t="shared" si="116"/>
        <v>-365.47999999999956</v>
      </c>
      <c r="AY23" s="21">
        <v>14000</v>
      </c>
      <c r="AZ23" s="7">
        <v>7000</v>
      </c>
      <c r="BA23" s="7">
        <v>5690.31</v>
      </c>
      <c r="BB23" s="19">
        <v>7000</v>
      </c>
      <c r="BC23" s="19">
        <f t="shared" si="117"/>
        <v>14000</v>
      </c>
      <c r="BD23" s="7">
        <f t="shared" si="118"/>
        <v>12690.310000000001</v>
      </c>
      <c r="BE23" s="8">
        <f t="shared" si="119"/>
        <v>1309.6899999999987</v>
      </c>
      <c r="BF23" s="21">
        <v>14000</v>
      </c>
      <c r="BG23" s="7">
        <v>7000</v>
      </c>
      <c r="BH23" s="7">
        <v>5335.34</v>
      </c>
      <c r="BI23" s="7">
        <v>7000</v>
      </c>
      <c r="BJ23" s="19">
        <f t="shared" si="120"/>
        <v>14000</v>
      </c>
      <c r="BK23" s="7">
        <f t="shared" si="121"/>
        <v>12335.34</v>
      </c>
      <c r="BL23" s="8">
        <f t="shared" si="122"/>
        <v>1664.6599999999999</v>
      </c>
      <c r="BM23" s="21">
        <v>14000</v>
      </c>
      <c r="BN23" s="7">
        <v>7000</v>
      </c>
      <c r="BO23" s="7">
        <v>8021.71</v>
      </c>
      <c r="BP23" s="19">
        <v>7000</v>
      </c>
      <c r="BQ23" s="19">
        <f t="shared" si="123"/>
        <v>14000</v>
      </c>
      <c r="BR23" s="7">
        <f t="shared" si="124"/>
        <v>15021.71</v>
      </c>
      <c r="BS23" s="8">
        <f t="shared" si="125"/>
        <v>-1021.7099999999991</v>
      </c>
      <c r="BT23" s="21">
        <v>13000</v>
      </c>
      <c r="BU23" s="7">
        <v>6500</v>
      </c>
      <c r="BV23" s="7">
        <v>6462.43</v>
      </c>
      <c r="BW23" s="19">
        <v>6500</v>
      </c>
      <c r="BX23" s="19">
        <f t="shared" si="126"/>
        <v>13000</v>
      </c>
      <c r="BY23" s="7">
        <f t="shared" si="127"/>
        <v>12962.43</v>
      </c>
      <c r="BZ23" s="8">
        <f t="shared" si="128"/>
        <v>37.569999999999709</v>
      </c>
      <c r="CA23" s="21">
        <v>13000</v>
      </c>
      <c r="CB23" s="7">
        <v>6500</v>
      </c>
      <c r="CC23" s="7">
        <v>8140.46</v>
      </c>
      <c r="CD23" s="19">
        <v>8200</v>
      </c>
      <c r="CE23" s="19">
        <f t="shared" si="129"/>
        <v>14700</v>
      </c>
      <c r="CF23" s="7">
        <f t="shared" si="130"/>
        <v>14640.46</v>
      </c>
      <c r="CG23" s="8">
        <f t="shared" si="131"/>
        <v>59.540000000000873</v>
      </c>
    </row>
    <row r="24" spans="1:85" x14ac:dyDescent="0.25">
      <c r="A24" s="11"/>
      <c r="B24" s="6"/>
      <c r="C24" s="7"/>
      <c r="D24" s="7"/>
      <c r="E24" s="19"/>
      <c r="F24" s="19"/>
      <c r="G24" s="7"/>
      <c r="H24" s="8"/>
      <c r="I24" s="21"/>
      <c r="J24" s="7"/>
      <c r="K24" s="7"/>
      <c r="L24" s="19"/>
      <c r="M24" s="19"/>
      <c r="N24" s="7"/>
      <c r="O24" s="8"/>
      <c r="P24" s="21"/>
      <c r="Q24" s="7"/>
      <c r="R24" s="7"/>
      <c r="S24" s="19"/>
      <c r="T24" s="19"/>
      <c r="U24" s="7"/>
      <c r="V24" s="8"/>
      <c r="W24" s="21"/>
      <c r="X24" s="7"/>
      <c r="Y24" s="7"/>
      <c r="Z24" s="19"/>
      <c r="AA24" s="19"/>
      <c r="AB24" s="7"/>
      <c r="AC24" s="8"/>
      <c r="AD24" s="21"/>
      <c r="AE24" s="7"/>
      <c r="AF24" s="7"/>
      <c r="AG24" s="19"/>
      <c r="AH24" s="19"/>
      <c r="AI24" s="7"/>
      <c r="AJ24" s="8"/>
      <c r="AK24" s="21"/>
      <c r="AL24" s="7"/>
      <c r="AM24" s="7"/>
      <c r="AN24" s="19"/>
      <c r="AO24" s="19"/>
      <c r="AP24" s="7"/>
      <c r="AQ24" s="8"/>
      <c r="AR24" s="21"/>
      <c r="AS24" s="7"/>
      <c r="AT24" s="7"/>
      <c r="AU24" s="19"/>
      <c r="AV24" s="19"/>
      <c r="AW24" s="7"/>
      <c r="AX24" s="8"/>
      <c r="AY24" s="21"/>
      <c r="AZ24" s="7"/>
      <c r="BA24" s="7"/>
      <c r="BB24" s="19"/>
      <c r="BC24" s="19"/>
      <c r="BD24" s="7"/>
      <c r="BE24" s="8"/>
      <c r="BF24" s="21"/>
      <c r="BG24" s="7"/>
      <c r="BH24" s="7"/>
      <c r="BI24" s="7"/>
      <c r="BJ24" s="19"/>
      <c r="BK24" s="7"/>
      <c r="BL24" s="8"/>
      <c r="BM24" s="21"/>
      <c r="BN24" s="7"/>
      <c r="BO24" s="7"/>
      <c r="BP24" s="19"/>
      <c r="BQ24" s="19"/>
      <c r="BR24" s="7"/>
      <c r="BS24" s="8"/>
      <c r="BT24" s="21"/>
      <c r="BU24" s="7"/>
      <c r="BV24" s="7"/>
      <c r="BW24" s="19"/>
      <c r="BX24" s="19"/>
      <c r="BY24" s="7"/>
      <c r="BZ24" s="8"/>
      <c r="CA24" s="21"/>
      <c r="CB24" s="7"/>
      <c r="CC24" s="7"/>
      <c r="CD24" s="19"/>
      <c r="CE24" s="19"/>
      <c r="CF24" s="7"/>
      <c r="CG24" s="8"/>
    </row>
    <row r="25" spans="1:85" x14ac:dyDescent="0.25">
      <c r="A25" s="12" t="s">
        <v>10</v>
      </c>
      <c r="B25" s="6"/>
      <c r="C25" s="7"/>
      <c r="D25" s="7"/>
      <c r="E25" s="19"/>
      <c r="F25" s="19"/>
      <c r="G25" s="7"/>
      <c r="H25" s="8"/>
      <c r="I25" s="21"/>
      <c r="J25" s="7"/>
      <c r="K25" s="7"/>
      <c r="L25" s="19"/>
      <c r="M25" s="19"/>
      <c r="N25" s="7"/>
      <c r="O25" s="8"/>
      <c r="P25" s="21"/>
      <c r="Q25" s="7"/>
      <c r="R25" s="7"/>
      <c r="S25" s="19"/>
      <c r="T25" s="19"/>
      <c r="U25" s="7"/>
      <c r="V25" s="8"/>
      <c r="W25" s="21"/>
      <c r="X25" s="7"/>
      <c r="Y25" s="7"/>
      <c r="Z25" s="19"/>
      <c r="AA25" s="19"/>
      <c r="AB25" s="7"/>
      <c r="AC25" s="8"/>
      <c r="AD25" s="21"/>
      <c r="AE25" s="7"/>
      <c r="AF25" s="7"/>
      <c r="AG25" s="19"/>
      <c r="AH25" s="19"/>
      <c r="AI25" s="7"/>
      <c r="AJ25" s="8"/>
      <c r="AK25" s="21"/>
      <c r="AL25" s="7"/>
      <c r="AM25" s="7"/>
      <c r="AN25" s="19"/>
      <c r="AO25" s="19"/>
      <c r="AP25" s="7"/>
      <c r="AQ25" s="8"/>
      <c r="AR25" s="21"/>
      <c r="AS25" s="7"/>
      <c r="AT25" s="7"/>
      <c r="AU25" s="19"/>
      <c r="AV25" s="19"/>
      <c r="AW25" s="7"/>
      <c r="AX25" s="8"/>
      <c r="AY25" s="21"/>
      <c r="AZ25" s="7"/>
      <c r="BA25" s="7"/>
      <c r="BB25" s="19"/>
      <c r="BC25" s="19"/>
      <c r="BD25" s="7"/>
      <c r="BE25" s="8"/>
      <c r="BF25" s="21"/>
      <c r="BG25" s="7"/>
      <c r="BH25" s="7"/>
      <c r="BI25" s="7"/>
      <c r="BJ25" s="19"/>
      <c r="BK25" s="7"/>
      <c r="BL25" s="8"/>
      <c r="BM25" s="21"/>
      <c r="BN25" s="7"/>
      <c r="BO25" s="7"/>
      <c r="BP25" s="19"/>
      <c r="BQ25" s="19"/>
      <c r="BR25" s="7"/>
      <c r="BS25" s="8"/>
      <c r="BT25" s="21"/>
      <c r="BU25" s="7"/>
      <c r="BV25" s="7"/>
      <c r="BW25" s="19"/>
      <c r="BX25" s="19"/>
      <c r="BY25" s="7"/>
      <c r="BZ25" s="8"/>
      <c r="CA25" s="21"/>
      <c r="CB25" s="7"/>
      <c r="CC25" s="7"/>
      <c r="CD25" s="19"/>
      <c r="CE25" s="19"/>
      <c r="CF25" s="7"/>
      <c r="CG25" s="8"/>
    </row>
    <row r="26" spans="1:85" x14ac:dyDescent="0.25">
      <c r="A26" s="11" t="s">
        <v>1</v>
      </c>
      <c r="B26" s="6">
        <v>8000</v>
      </c>
      <c r="C26" s="7">
        <v>0</v>
      </c>
      <c r="D26" s="7">
        <v>9461.0400000000009</v>
      </c>
      <c r="E26" s="19">
        <v>8000</v>
      </c>
      <c r="F26" s="19">
        <f>C26+E26</f>
        <v>8000</v>
      </c>
      <c r="G26" s="7">
        <f>C26+D26</f>
        <v>9461.0400000000009</v>
      </c>
      <c r="H26" s="8">
        <f>F26-G26</f>
        <v>-1461.0400000000009</v>
      </c>
      <c r="I26" s="21">
        <v>8000</v>
      </c>
      <c r="J26" s="7">
        <v>0</v>
      </c>
      <c r="K26" s="7">
        <v>7649.88</v>
      </c>
      <c r="L26" s="19">
        <f>8000</f>
        <v>8000</v>
      </c>
      <c r="M26" s="19">
        <f t="shared" ref="M26" si="132">J26+L26</f>
        <v>8000</v>
      </c>
      <c r="N26" s="7">
        <f t="shared" si="4"/>
        <v>7649.88</v>
      </c>
      <c r="O26" s="8">
        <f t="shared" si="5"/>
        <v>350.11999999999989</v>
      </c>
      <c r="P26" s="21">
        <v>8000</v>
      </c>
      <c r="Q26" s="7">
        <v>0</v>
      </c>
      <c r="R26" s="7">
        <f>7586.24</f>
        <v>7586.24</v>
      </c>
      <c r="S26" s="19">
        <v>8000</v>
      </c>
      <c r="T26" s="19">
        <f t="shared" si="6"/>
        <v>8000</v>
      </c>
      <c r="U26" s="7">
        <f t="shared" si="7"/>
        <v>7586.24</v>
      </c>
      <c r="V26" s="8">
        <f t="shared" ref="V26" si="133">T26-U26</f>
        <v>413.76000000000022</v>
      </c>
      <c r="W26" s="21">
        <v>8000</v>
      </c>
      <c r="X26" s="7">
        <v>0</v>
      </c>
      <c r="Y26" s="7">
        <v>8352.52</v>
      </c>
      <c r="Z26" s="19">
        <v>8000</v>
      </c>
      <c r="AA26" s="19">
        <f t="shared" ref="AA26" si="134">X26+Z26</f>
        <v>8000</v>
      </c>
      <c r="AB26" s="7">
        <f t="shared" ref="AB26" si="135">X26+Y26</f>
        <v>8352.52</v>
      </c>
      <c r="AC26" s="8">
        <f t="shared" ref="AC26" si="136">AA26-AB26</f>
        <v>-352.52000000000044</v>
      </c>
      <c r="AD26" s="21">
        <v>8000</v>
      </c>
      <c r="AE26" s="7">
        <v>0</v>
      </c>
      <c r="AF26" s="7">
        <v>9373.06</v>
      </c>
      <c r="AG26" s="19">
        <v>9376.06</v>
      </c>
      <c r="AH26" s="19">
        <f t="shared" ref="AH26" si="137">AE26+AG26</f>
        <v>9376.06</v>
      </c>
      <c r="AI26" s="7">
        <f t="shared" ref="AI26" si="138">AE26+AF26</f>
        <v>9373.06</v>
      </c>
      <c r="AJ26" s="8">
        <f t="shared" ref="AJ26" si="139">AH26-AI26</f>
        <v>3</v>
      </c>
      <c r="AK26" s="21">
        <v>8000</v>
      </c>
      <c r="AL26" s="7">
        <v>0</v>
      </c>
      <c r="AM26" s="7">
        <f>7894.65</f>
        <v>7894.65</v>
      </c>
      <c r="AN26" s="19">
        <v>8000</v>
      </c>
      <c r="AO26" s="19">
        <f t="shared" ref="AO26" si="140">AL26+AN26</f>
        <v>8000</v>
      </c>
      <c r="AP26" s="7">
        <f t="shared" ref="AP26" si="141">AL26+AM26</f>
        <v>7894.65</v>
      </c>
      <c r="AQ26" s="8">
        <f t="shared" ref="AQ26" si="142">AO26-AP26</f>
        <v>105.35000000000036</v>
      </c>
      <c r="AR26" s="21">
        <v>8500</v>
      </c>
      <c r="AS26" s="7">
        <v>0</v>
      </c>
      <c r="AT26" s="7">
        <v>8879.23</v>
      </c>
      <c r="AU26" s="19">
        <v>8500</v>
      </c>
      <c r="AV26" s="19">
        <f t="shared" ref="AV26" si="143">AS26+AU26</f>
        <v>8500</v>
      </c>
      <c r="AW26" s="7">
        <f t="shared" ref="AW26" si="144">AS26+AT26</f>
        <v>8879.23</v>
      </c>
      <c r="AX26" s="8">
        <f t="shared" ref="AX26" si="145">AV26-AW26</f>
        <v>-379.22999999999956</v>
      </c>
      <c r="AY26" s="21">
        <v>8500</v>
      </c>
      <c r="AZ26" s="7">
        <v>0</v>
      </c>
      <c r="BA26" s="7">
        <v>8515.91</v>
      </c>
      <c r="BB26" s="19">
        <v>8500</v>
      </c>
      <c r="BC26" s="19">
        <f t="shared" ref="BC26" si="146">AZ26+BB26</f>
        <v>8500</v>
      </c>
      <c r="BD26" s="7">
        <f t="shared" ref="BD26" si="147">AZ26+BA26</f>
        <v>8515.91</v>
      </c>
      <c r="BE26" s="8">
        <f t="shared" ref="BE26" si="148">BC26-BD26</f>
        <v>-15.909999999999854</v>
      </c>
      <c r="BF26" s="21">
        <v>8000</v>
      </c>
      <c r="BG26" s="7">
        <v>0</v>
      </c>
      <c r="BH26" s="7">
        <v>8301.5300000000007</v>
      </c>
      <c r="BI26" s="7">
        <v>8000</v>
      </c>
      <c r="BJ26" s="19">
        <f t="shared" ref="BJ26" si="149">BG26+BI26</f>
        <v>8000</v>
      </c>
      <c r="BK26" s="7">
        <f t="shared" ref="BK26" si="150">BG26+BH26</f>
        <v>8301.5300000000007</v>
      </c>
      <c r="BL26" s="8">
        <f t="shared" ref="BL26" si="151">BJ26-BK26</f>
        <v>-301.53000000000065</v>
      </c>
      <c r="BM26" s="21">
        <v>8000</v>
      </c>
      <c r="BN26" s="7">
        <v>0</v>
      </c>
      <c r="BO26" s="7">
        <v>7980.79</v>
      </c>
      <c r="BP26" s="19">
        <v>8000</v>
      </c>
      <c r="BQ26" s="19">
        <f t="shared" ref="BQ26" si="152">BN26+BP26</f>
        <v>8000</v>
      </c>
      <c r="BR26" s="7">
        <f t="shared" ref="BR26" si="153">BN26+BO26</f>
        <v>7980.79</v>
      </c>
      <c r="BS26" s="8">
        <f t="shared" ref="BS26" si="154">BQ26-BR26</f>
        <v>19.210000000000036</v>
      </c>
      <c r="BT26" s="21">
        <v>8000</v>
      </c>
      <c r="BU26" s="7">
        <v>7934</v>
      </c>
      <c r="BV26" s="7">
        <v>0</v>
      </c>
      <c r="BW26" s="19">
        <v>0</v>
      </c>
      <c r="BX26" s="19">
        <f t="shared" ref="BX26" si="155">BU26+BW26</f>
        <v>7934</v>
      </c>
      <c r="BY26" s="7">
        <f t="shared" ref="BY26" si="156">BU26+BV26</f>
        <v>7934</v>
      </c>
      <c r="BZ26" s="8">
        <f t="shared" ref="BZ26:BZ27" si="157">BX26-BY26</f>
        <v>0</v>
      </c>
      <c r="CA26" s="21">
        <v>8000</v>
      </c>
      <c r="CB26" s="7">
        <v>0</v>
      </c>
      <c r="CC26" s="7">
        <v>8167.18</v>
      </c>
      <c r="CD26" s="19">
        <v>0</v>
      </c>
      <c r="CE26" s="19">
        <f t="shared" ref="CE26" si="158">CB26+CD26</f>
        <v>0</v>
      </c>
      <c r="CF26" s="7">
        <f t="shared" ref="CF26" si="159">CB26+CC26</f>
        <v>8167.18</v>
      </c>
      <c r="CG26" s="8">
        <f>CA26-CF26</f>
        <v>-167.18000000000029</v>
      </c>
    </row>
    <row r="27" spans="1:85" x14ac:dyDescent="0.25">
      <c r="A27" s="11" t="s">
        <v>2</v>
      </c>
      <c r="B27" s="6"/>
      <c r="C27" s="7"/>
      <c r="D27" s="7"/>
      <c r="E27" s="19"/>
      <c r="F27" s="19"/>
      <c r="G27" s="7"/>
      <c r="H27" s="8"/>
      <c r="I27" s="21"/>
      <c r="J27" s="7"/>
      <c r="K27" s="7"/>
      <c r="L27" s="19"/>
      <c r="M27" s="19"/>
      <c r="N27" s="7"/>
      <c r="O27" s="8"/>
      <c r="P27" s="21"/>
      <c r="Q27" s="7"/>
      <c r="R27" s="7"/>
      <c r="S27" s="19"/>
      <c r="T27" s="19"/>
      <c r="U27" s="7"/>
      <c r="V27" s="8"/>
      <c r="W27" s="21"/>
      <c r="X27" s="7"/>
      <c r="Y27" s="7"/>
      <c r="Z27" s="19"/>
      <c r="AA27" s="19"/>
      <c r="AB27" s="7"/>
      <c r="AC27" s="8"/>
      <c r="AD27" s="21"/>
      <c r="AE27" s="7"/>
      <c r="AF27" s="7"/>
      <c r="AG27" s="19"/>
      <c r="AH27" s="19"/>
      <c r="AI27" s="7"/>
      <c r="AJ27" s="8"/>
      <c r="AK27" s="21"/>
      <c r="AL27" s="7"/>
      <c r="AM27" s="7"/>
      <c r="AN27" s="19"/>
      <c r="AO27" s="19"/>
      <c r="AP27" s="7"/>
      <c r="AQ27" s="8"/>
      <c r="AR27" s="21"/>
      <c r="AS27" s="7"/>
      <c r="AT27" s="7"/>
      <c r="AU27" s="19"/>
      <c r="AV27" s="19"/>
      <c r="AW27" s="7"/>
      <c r="AX27" s="8"/>
      <c r="AY27" s="21"/>
      <c r="AZ27" s="7"/>
      <c r="BA27" s="7"/>
      <c r="BB27" s="19"/>
      <c r="BC27" s="19"/>
      <c r="BD27" s="7"/>
      <c r="BE27" s="8"/>
      <c r="BF27" s="21"/>
      <c r="BG27" s="7"/>
      <c r="BH27" s="7"/>
      <c r="BI27" s="7"/>
      <c r="BJ27" s="19"/>
      <c r="BK27" s="7"/>
      <c r="BL27" s="8"/>
      <c r="BM27" s="21"/>
      <c r="BN27" s="7"/>
      <c r="BO27" s="7"/>
      <c r="BP27" s="19"/>
      <c r="BQ27" s="19"/>
      <c r="BR27" s="7"/>
      <c r="BS27" s="8"/>
      <c r="BT27" s="21">
        <v>3000</v>
      </c>
      <c r="BU27" s="7">
        <v>3779</v>
      </c>
      <c r="BV27" s="7">
        <v>0</v>
      </c>
      <c r="BW27" s="19">
        <v>0</v>
      </c>
      <c r="BX27" s="19">
        <f t="shared" ref="BX27" si="160">BU27+BW27</f>
        <v>3779</v>
      </c>
      <c r="BY27" s="7">
        <f t="shared" ref="BY27" si="161">BU27+BV27</f>
        <v>3779</v>
      </c>
      <c r="BZ27" s="8">
        <f t="shared" si="157"/>
        <v>0</v>
      </c>
      <c r="CA27" s="21">
        <v>3000</v>
      </c>
      <c r="CB27" s="7">
        <v>0</v>
      </c>
      <c r="CC27" s="7">
        <v>9162.68</v>
      </c>
      <c r="CD27" s="19">
        <v>0</v>
      </c>
      <c r="CE27" s="19">
        <f t="shared" ref="CE27" si="162">CB27+CD27</f>
        <v>0</v>
      </c>
      <c r="CF27" s="7">
        <f t="shared" ref="CF27" si="163">CB27+CC27</f>
        <v>9162.68</v>
      </c>
      <c r="CG27" s="8">
        <f>CA27-CF27</f>
        <v>-6162.68</v>
      </c>
    </row>
    <row r="28" spans="1:85" x14ac:dyDescent="0.25">
      <c r="A28" s="11"/>
      <c r="B28" s="6"/>
      <c r="C28" s="7"/>
      <c r="D28" s="7"/>
      <c r="E28" s="19"/>
      <c r="F28" s="19"/>
      <c r="G28" s="7"/>
      <c r="H28" s="8"/>
      <c r="I28" s="21"/>
      <c r="J28" s="7"/>
      <c r="K28" s="7"/>
      <c r="L28" s="19"/>
      <c r="M28" s="19"/>
      <c r="N28" s="7"/>
      <c r="O28" s="8"/>
      <c r="P28" s="21"/>
      <c r="Q28" s="7"/>
      <c r="R28" s="7"/>
      <c r="S28" s="19"/>
      <c r="T28" s="19"/>
      <c r="U28" s="7"/>
      <c r="V28" s="8"/>
      <c r="W28" s="21"/>
      <c r="X28" s="7"/>
      <c r="Y28" s="7"/>
      <c r="Z28" s="19"/>
      <c r="AA28" s="19"/>
      <c r="AB28" s="7"/>
      <c r="AC28" s="8"/>
      <c r="AD28" s="21"/>
      <c r="AE28" s="7"/>
      <c r="AF28" s="7"/>
      <c r="AG28" s="19"/>
      <c r="AH28" s="19"/>
      <c r="AI28" s="7"/>
      <c r="AJ28" s="8"/>
      <c r="AK28" s="21"/>
      <c r="AL28" s="7"/>
      <c r="AM28" s="7"/>
      <c r="AN28" s="19"/>
      <c r="AO28" s="19"/>
      <c r="AP28" s="7"/>
      <c r="AQ28" s="8"/>
      <c r="AR28" s="21"/>
      <c r="AS28" s="7"/>
      <c r="AT28" s="7"/>
      <c r="AU28" s="19"/>
      <c r="AV28" s="19"/>
      <c r="AW28" s="7"/>
      <c r="AX28" s="8"/>
      <c r="AY28" s="21"/>
      <c r="AZ28" s="7"/>
      <c r="BA28" s="7"/>
      <c r="BB28" s="19"/>
      <c r="BC28" s="19"/>
      <c r="BD28" s="7"/>
      <c r="BE28" s="8"/>
      <c r="BF28" s="21"/>
      <c r="BG28" s="7"/>
      <c r="BH28" s="7"/>
      <c r="BI28" s="7"/>
      <c r="BJ28" s="19"/>
      <c r="BK28" s="7"/>
      <c r="BL28" s="8"/>
      <c r="BM28" s="21"/>
      <c r="BN28" s="7"/>
      <c r="BO28" s="7"/>
      <c r="BP28" s="19"/>
      <c r="BQ28" s="19"/>
      <c r="BR28" s="7"/>
      <c r="BS28" s="8"/>
      <c r="BT28" s="21"/>
      <c r="BU28" s="7"/>
      <c r="BV28" s="7"/>
      <c r="BW28" s="19"/>
      <c r="BX28" s="19"/>
      <c r="BY28" s="7"/>
      <c r="BZ28" s="8"/>
      <c r="CA28" s="21"/>
      <c r="CB28" s="7"/>
      <c r="CC28" s="7"/>
      <c r="CD28" s="19"/>
      <c r="CE28" s="19"/>
      <c r="CF28" s="7"/>
      <c r="CG28" s="8"/>
    </row>
    <row r="29" spans="1:85" x14ac:dyDescent="0.25">
      <c r="A29" s="12" t="s">
        <v>11</v>
      </c>
      <c r="B29" s="6"/>
      <c r="C29" s="7"/>
      <c r="D29" s="7"/>
      <c r="E29" s="19"/>
      <c r="F29" s="19"/>
      <c r="G29" s="7"/>
      <c r="H29" s="8"/>
      <c r="I29" s="21"/>
      <c r="J29" s="7"/>
      <c r="K29" s="7"/>
      <c r="L29" s="19"/>
      <c r="M29" s="19"/>
      <c r="N29" s="7"/>
      <c r="O29" s="8"/>
      <c r="P29" s="21"/>
      <c r="Q29" s="7"/>
      <c r="R29" s="7"/>
      <c r="S29" s="19"/>
      <c r="T29" s="19"/>
      <c r="U29" s="7"/>
      <c r="V29" s="8"/>
      <c r="W29" s="21"/>
      <c r="X29" s="7"/>
      <c r="Y29" s="7"/>
      <c r="Z29" s="19"/>
      <c r="AA29" s="19"/>
      <c r="AB29" s="7"/>
      <c r="AC29" s="8"/>
      <c r="AD29" s="21"/>
      <c r="AE29" s="7"/>
      <c r="AF29" s="7"/>
      <c r="AG29" s="19"/>
      <c r="AH29" s="19"/>
      <c r="AI29" s="7"/>
      <c r="AJ29" s="8"/>
      <c r="AK29" s="21"/>
      <c r="AL29" s="7"/>
      <c r="AM29" s="7"/>
      <c r="AN29" s="19"/>
      <c r="AO29" s="19"/>
      <c r="AP29" s="7"/>
      <c r="AQ29" s="8"/>
      <c r="AR29" s="21"/>
      <c r="AS29" s="7"/>
      <c r="AT29" s="7"/>
      <c r="AU29" s="19"/>
      <c r="AV29" s="19"/>
      <c r="AW29" s="7"/>
      <c r="AX29" s="8"/>
      <c r="AY29" s="21"/>
      <c r="AZ29" s="7"/>
      <c r="BA29" s="7"/>
      <c r="BB29" s="19"/>
      <c r="BC29" s="19"/>
      <c r="BD29" s="7"/>
      <c r="BE29" s="8"/>
      <c r="BF29" s="21"/>
      <c r="BG29" s="7"/>
      <c r="BH29" s="7"/>
      <c r="BI29" s="7"/>
      <c r="BJ29" s="19"/>
      <c r="BK29" s="7"/>
      <c r="BL29" s="8"/>
      <c r="BM29" s="21"/>
      <c r="BN29" s="7"/>
      <c r="BO29" s="7"/>
      <c r="BP29" s="19"/>
      <c r="BQ29" s="19"/>
      <c r="BR29" s="7"/>
      <c r="BS29" s="8"/>
      <c r="BT29" s="21"/>
      <c r="BU29" s="7"/>
      <c r="BV29" s="7"/>
      <c r="BW29" s="19"/>
      <c r="BX29" s="19"/>
      <c r="BY29" s="7"/>
      <c r="BZ29" s="8"/>
      <c r="CA29" s="21"/>
      <c r="CB29" s="7"/>
      <c r="CC29" s="7"/>
      <c r="CD29" s="19"/>
      <c r="CE29" s="19"/>
      <c r="CF29" s="7"/>
      <c r="CG29" s="8"/>
    </row>
    <row r="30" spans="1:85" x14ac:dyDescent="0.25">
      <c r="A30" s="11" t="s">
        <v>2</v>
      </c>
      <c r="B30" s="6">
        <v>6000</v>
      </c>
      <c r="C30" s="7">
        <v>3000</v>
      </c>
      <c r="D30" s="7">
        <v>2171.54</v>
      </c>
      <c r="E30" s="19">
        <v>3000</v>
      </c>
      <c r="F30" s="19">
        <f t="shared" ref="F30:F32" si="164">C30+E30</f>
        <v>6000</v>
      </c>
      <c r="G30" s="7">
        <f t="shared" ref="G30:G32" si="165">C30+D30</f>
        <v>5171.54</v>
      </c>
      <c r="H30" s="8">
        <f t="shared" ref="H30:H32" si="166">F30-G30</f>
        <v>828.46</v>
      </c>
      <c r="I30" s="21">
        <v>7000</v>
      </c>
      <c r="J30" s="7">
        <v>3500</v>
      </c>
      <c r="K30" s="7">
        <v>1670.69</v>
      </c>
      <c r="L30" s="19">
        <v>3500</v>
      </c>
      <c r="M30" s="19">
        <f t="shared" ref="M30:M32" si="167">J30+L30</f>
        <v>7000</v>
      </c>
      <c r="N30" s="7">
        <f t="shared" si="4"/>
        <v>5170.6900000000005</v>
      </c>
      <c r="O30" s="8">
        <f t="shared" si="5"/>
        <v>1829.3099999999995</v>
      </c>
      <c r="P30" s="21">
        <v>8000</v>
      </c>
      <c r="Q30" s="7">
        <f>3500</f>
        <v>3500</v>
      </c>
      <c r="R30" s="7">
        <v>2635</v>
      </c>
      <c r="S30" s="19">
        <f>4500</f>
        <v>4500</v>
      </c>
      <c r="T30" s="19">
        <f t="shared" si="6"/>
        <v>8000</v>
      </c>
      <c r="U30" s="7">
        <f t="shared" si="7"/>
        <v>6135</v>
      </c>
      <c r="V30" s="8">
        <f t="shared" ref="V30:V32" si="168">T30-U30</f>
        <v>1865</v>
      </c>
      <c r="W30" s="21">
        <v>8000</v>
      </c>
      <c r="X30" s="7">
        <f>4000</f>
        <v>4000</v>
      </c>
      <c r="Y30" s="7">
        <v>2869.96</v>
      </c>
      <c r="Z30" s="19">
        <v>4000</v>
      </c>
      <c r="AA30" s="19">
        <f t="shared" ref="AA30:AA32" si="169">X30+Z30</f>
        <v>8000</v>
      </c>
      <c r="AB30" s="7">
        <f t="shared" ref="AB30:AB32" si="170">X30+Y30</f>
        <v>6869.96</v>
      </c>
      <c r="AC30" s="8">
        <f t="shared" ref="AC30:AC32" si="171">AA30-AB30</f>
        <v>1130.04</v>
      </c>
      <c r="AD30" s="21">
        <v>8000</v>
      </c>
      <c r="AE30" s="7">
        <f>4000</f>
        <v>4000</v>
      </c>
      <c r="AF30" s="7">
        <v>6461.7</v>
      </c>
      <c r="AG30" s="19">
        <v>4500.43</v>
      </c>
      <c r="AH30" s="19">
        <f t="shared" ref="AH30:AH32" si="172">AE30+AG30</f>
        <v>8500.43</v>
      </c>
      <c r="AI30" s="7">
        <f t="shared" ref="AI30:AI32" si="173">AE30+AF30</f>
        <v>10461.700000000001</v>
      </c>
      <c r="AJ30" s="8">
        <f t="shared" ref="AJ30:AJ32" si="174">AH30-AI30</f>
        <v>-1961.2700000000004</v>
      </c>
      <c r="AK30" s="21">
        <v>8000</v>
      </c>
      <c r="AL30" s="7">
        <f>4000</f>
        <v>4000</v>
      </c>
      <c r="AM30" s="7">
        <v>5178.6400000000003</v>
      </c>
      <c r="AN30" s="19">
        <v>4000</v>
      </c>
      <c r="AO30" s="19">
        <f t="shared" ref="AO30:AO32" si="175">AL30+AN30</f>
        <v>8000</v>
      </c>
      <c r="AP30" s="7">
        <f t="shared" ref="AP30:AP32" si="176">AL30+AM30</f>
        <v>9178.64</v>
      </c>
      <c r="AQ30" s="8">
        <f t="shared" ref="AQ30:AQ32" si="177">AO30-AP30</f>
        <v>-1178.6399999999994</v>
      </c>
      <c r="AR30" s="21">
        <v>10500</v>
      </c>
      <c r="AS30" s="7">
        <f>4000</f>
        <v>4000</v>
      </c>
      <c r="AT30" s="7">
        <v>7414.64</v>
      </c>
      <c r="AU30" s="19">
        <f>6500</f>
        <v>6500</v>
      </c>
      <c r="AV30" s="19">
        <f t="shared" ref="AV30:AV32" si="178">AS30+AU30</f>
        <v>10500</v>
      </c>
      <c r="AW30" s="7">
        <f t="shared" ref="AW30:AW32" si="179">AS30+AT30</f>
        <v>11414.64</v>
      </c>
      <c r="AX30" s="8">
        <f t="shared" ref="AX30:AX32" si="180">AV30-AW30</f>
        <v>-914.63999999999942</v>
      </c>
      <c r="AY30" s="21">
        <v>10500</v>
      </c>
      <c r="AZ30" s="7">
        <v>5250</v>
      </c>
      <c r="BA30" s="7">
        <v>4824.01</v>
      </c>
      <c r="BB30" s="19">
        <v>5250</v>
      </c>
      <c r="BC30" s="19">
        <f t="shared" ref="BC30:BC32" si="181">AZ30+BB30</f>
        <v>10500</v>
      </c>
      <c r="BD30" s="7">
        <f t="shared" ref="BD30:BD32" si="182">AZ30+BA30</f>
        <v>10074.01</v>
      </c>
      <c r="BE30" s="8">
        <f t="shared" ref="BE30:BE32" si="183">BC30-BD30</f>
        <v>425.98999999999978</v>
      </c>
      <c r="BF30" s="21">
        <v>8000</v>
      </c>
      <c r="BG30" s="7">
        <f>4000</f>
        <v>4000</v>
      </c>
      <c r="BH30" s="7">
        <v>2147.44</v>
      </c>
      <c r="BI30" s="7">
        <v>4000</v>
      </c>
      <c r="BJ30" s="19">
        <f t="shared" ref="BJ30:BJ32" si="184">BG30+BI30</f>
        <v>8000</v>
      </c>
      <c r="BK30" s="7">
        <f t="shared" ref="BK30:BK32" si="185">BG30+BH30</f>
        <v>6147.4400000000005</v>
      </c>
      <c r="BL30" s="8">
        <f t="shared" ref="BL30:BL32" si="186">BJ30-BK30</f>
        <v>1852.5599999999995</v>
      </c>
      <c r="BM30" s="21">
        <v>23000</v>
      </c>
      <c r="BN30" s="7">
        <v>4000</v>
      </c>
      <c r="BO30" s="7">
        <v>1495.75</v>
      </c>
      <c r="BP30" s="19">
        <v>19000</v>
      </c>
      <c r="BQ30" s="19">
        <f t="shared" ref="BQ30:BQ32" si="187">BN30+BP30</f>
        <v>23000</v>
      </c>
      <c r="BR30" s="19">
        <f t="shared" ref="BR30:BR32" si="188">BN30+BO30</f>
        <v>5495.75</v>
      </c>
      <c r="BS30" s="8">
        <f t="shared" ref="BS30:BS32" si="189">BQ30-BR30</f>
        <v>17504.25</v>
      </c>
      <c r="BT30" s="21">
        <v>10000</v>
      </c>
      <c r="BU30" s="7">
        <v>11500</v>
      </c>
      <c r="BV30" s="7">
        <v>-1240.6300000000001</v>
      </c>
      <c r="BW30" s="19">
        <v>0</v>
      </c>
      <c r="BX30" s="19">
        <f t="shared" ref="BX30:BX32" si="190">BU30+BW30</f>
        <v>11500</v>
      </c>
      <c r="BY30" s="7">
        <f t="shared" ref="BY30:BY32" si="191">BU30+BV30</f>
        <v>10259.369999999999</v>
      </c>
      <c r="BZ30" s="8">
        <f t="shared" ref="BZ30:BZ32" si="192">BX30-BY30</f>
        <v>1240.630000000001</v>
      </c>
      <c r="CA30" s="21">
        <v>23000</v>
      </c>
      <c r="CB30" s="7">
        <v>11500</v>
      </c>
      <c r="CC30" s="7">
        <v>1616.22</v>
      </c>
      <c r="CD30" s="19">
        <v>0</v>
      </c>
      <c r="CE30" s="19">
        <f t="shared" ref="CE30" si="193">CB30+CD30</f>
        <v>11500</v>
      </c>
      <c r="CF30" s="7">
        <f t="shared" ref="CF30" si="194">CB30+CC30</f>
        <v>13116.22</v>
      </c>
      <c r="CG30" s="8">
        <f>CA30-CF30</f>
        <v>9883.7800000000007</v>
      </c>
    </row>
    <row r="31" spans="1:85" x14ac:dyDescent="0.25">
      <c r="A31" s="11" t="s">
        <v>1</v>
      </c>
      <c r="B31" s="6">
        <v>65500</v>
      </c>
      <c r="C31" s="7">
        <v>32750</v>
      </c>
      <c r="D31" s="7">
        <v>22848.53</v>
      </c>
      <c r="E31" s="19">
        <v>27000</v>
      </c>
      <c r="F31" s="19">
        <f t="shared" si="164"/>
        <v>59750</v>
      </c>
      <c r="G31" s="7">
        <f t="shared" si="165"/>
        <v>55598.53</v>
      </c>
      <c r="H31" s="8">
        <f t="shared" si="166"/>
        <v>4151.4700000000012</v>
      </c>
      <c r="I31" s="21">
        <v>56000</v>
      </c>
      <c r="J31" s="7">
        <v>28000</v>
      </c>
      <c r="K31" s="7">
        <v>23527.46</v>
      </c>
      <c r="L31" s="19">
        <v>28000</v>
      </c>
      <c r="M31" s="19">
        <f t="shared" si="167"/>
        <v>56000</v>
      </c>
      <c r="N31" s="7">
        <f t="shared" si="4"/>
        <v>51527.46</v>
      </c>
      <c r="O31" s="8">
        <f t="shared" si="5"/>
        <v>4472.5400000000009</v>
      </c>
      <c r="P31" s="21">
        <v>52000</v>
      </c>
      <c r="Q31" s="7">
        <f>30000</f>
        <v>30000</v>
      </c>
      <c r="R31" s="7">
        <v>21050.11</v>
      </c>
      <c r="S31" s="19">
        <f>22000</f>
        <v>22000</v>
      </c>
      <c r="T31" s="19">
        <f t="shared" si="6"/>
        <v>52000</v>
      </c>
      <c r="U31" s="7">
        <f t="shared" si="7"/>
        <v>51050.11</v>
      </c>
      <c r="V31" s="8">
        <f t="shared" si="168"/>
        <v>949.88999999999942</v>
      </c>
      <c r="W31" s="21">
        <v>65500</v>
      </c>
      <c r="X31" s="7">
        <v>32750</v>
      </c>
      <c r="Y31" s="7">
        <v>22586.26</v>
      </c>
      <c r="Z31" s="19">
        <v>27250</v>
      </c>
      <c r="AA31" s="19">
        <f t="shared" si="169"/>
        <v>60000</v>
      </c>
      <c r="AB31" s="7">
        <f t="shared" si="170"/>
        <v>55336.259999999995</v>
      </c>
      <c r="AC31" s="8">
        <f t="shared" si="171"/>
        <v>4663.7400000000052</v>
      </c>
      <c r="AD31" s="21">
        <v>60000</v>
      </c>
      <c r="AE31" s="7">
        <v>30000</v>
      </c>
      <c r="AF31" s="7">
        <v>23355.15</v>
      </c>
      <c r="AG31" s="19">
        <v>30000</v>
      </c>
      <c r="AH31" s="19">
        <f t="shared" si="172"/>
        <v>60000</v>
      </c>
      <c r="AI31" s="7">
        <f t="shared" si="173"/>
        <v>53355.15</v>
      </c>
      <c r="AJ31" s="8">
        <f t="shared" si="174"/>
        <v>6644.8499999999985</v>
      </c>
      <c r="AK31" s="23">
        <v>60000</v>
      </c>
      <c r="AL31" s="7">
        <v>32500</v>
      </c>
      <c r="AM31" s="7">
        <v>20211.900000000001</v>
      </c>
      <c r="AN31" s="19">
        <v>27500</v>
      </c>
      <c r="AO31" s="19">
        <f t="shared" si="175"/>
        <v>60000</v>
      </c>
      <c r="AP31" s="7">
        <f t="shared" si="176"/>
        <v>52711.9</v>
      </c>
      <c r="AQ31" s="8">
        <f t="shared" si="177"/>
        <v>7288.0999999999985</v>
      </c>
      <c r="AR31" s="21">
        <v>55000</v>
      </c>
      <c r="AS31" s="7">
        <v>30000</v>
      </c>
      <c r="AT31" s="7">
        <v>20724.14</v>
      </c>
      <c r="AU31" s="19">
        <f>25000</f>
        <v>25000</v>
      </c>
      <c r="AV31" s="19">
        <f t="shared" si="178"/>
        <v>55000</v>
      </c>
      <c r="AW31" s="7">
        <f t="shared" si="179"/>
        <v>50724.14</v>
      </c>
      <c r="AX31" s="8">
        <f t="shared" si="180"/>
        <v>4275.8600000000006</v>
      </c>
      <c r="AY31" s="21">
        <v>55000</v>
      </c>
      <c r="AZ31" s="7">
        <v>27500</v>
      </c>
      <c r="BA31" s="7">
        <v>28347.46</v>
      </c>
      <c r="BB31" s="19">
        <v>27500</v>
      </c>
      <c r="BC31" s="19">
        <f t="shared" si="181"/>
        <v>55000</v>
      </c>
      <c r="BD31" s="7">
        <f t="shared" si="182"/>
        <v>55847.46</v>
      </c>
      <c r="BE31" s="8">
        <f t="shared" si="183"/>
        <v>-847.45999999999913</v>
      </c>
      <c r="BF31" s="21">
        <v>57000</v>
      </c>
      <c r="BG31" s="19">
        <v>28500</v>
      </c>
      <c r="BH31" s="7">
        <v>12574.97</v>
      </c>
      <c r="BI31" s="7">
        <v>28500</v>
      </c>
      <c r="BJ31" s="19">
        <f t="shared" si="184"/>
        <v>57000</v>
      </c>
      <c r="BK31" s="7">
        <f t="shared" si="185"/>
        <v>41074.97</v>
      </c>
      <c r="BL31" s="8">
        <f t="shared" si="186"/>
        <v>15925.029999999999</v>
      </c>
      <c r="BM31" s="21">
        <v>45000</v>
      </c>
      <c r="BN31" s="19">
        <v>27500</v>
      </c>
      <c r="BO31" s="7">
        <v>16661.73</v>
      </c>
      <c r="BP31" s="19">
        <v>17500</v>
      </c>
      <c r="BQ31" s="19">
        <f t="shared" si="187"/>
        <v>45000</v>
      </c>
      <c r="BR31" s="19">
        <f t="shared" si="188"/>
        <v>44161.729999999996</v>
      </c>
      <c r="BS31" s="8">
        <f t="shared" si="189"/>
        <v>838.27000000000407</v>
      </c>
      <c r="BT31" s="21">
        <v>24000</v>
      </c>
      <c r="BU31" s="19">
        <v>20000</v>
      </c>
      <c r="BV31" s="7">
        <v>4080.8</v>
      </c>
      <c r="BW31" s="19">
        <v>4000</v>
      </c>
      <c r="BX31" s="19">
        <f t="shared" si="190"/>
        <v>24000</v>
      </c>
      <c r="BY31" s="7">
        <f t="shared" si="191"/>
        <v>24080.799999999999</v>
      </c>
      <c r="BZ31" s="8">
        <f t="shared" si="192"/>
        <v>-80.799999999999272</v>
      </c>
      <c r="CA31" s="21">
        <v>27000</v>
      </c>
      <c r="CB31" s="19">
        <v>13500</v>
      </c>
      <c r="CC31" s="7">
        <v>8907.39</v>
      </c>
      <c r="CD31" s="19">
        <v>0</v>
      </c>
      <c r="CE31" s="19">
        <f t="shared" ref="CE31:CE32" si="195">CB31+CD31</f>
        <v>13500</v>
      </c>
      <c r="CF31" s="7">
        <f t="shared" ref="CF31:CF32" si="196">CB31+CC31</f>
        <v>22407.39</v>
      </c>
      <c r="CG31" s="8">
        <f t="shared" ref="CG31:CG32" si="197">CA31-CF31</f>
        <v>4592.6100000000006</v>
      </c>
    </row>
    <row r="32" spans="1:85" x14ac:dyDescent="0.25">
      <c r="A32" s="11" t="s">
        <v>3</v>
      </c>
      <c r="B32" s="6">
        <v>0</v>
      </c>
      <c r="C32" s="7">
        <v>0</v>
      </c>
      <c r="D32" s="7"/>
      <c r="E32" s="19">
        <v>0</v>
      </c>
      <c r="F32" s="19">
        <f t="shared" si="164"/>
        <v>0</v>
      </c>
      <c r="G32" s="7">
        <f t="shared" si="165"/>
        <v>0</v>
      </c>
      <c r="H32" s="8">
        <f t="shared" si="166"/>
        <v>0</v>
      </c>
      <c r="I32" s="21">
        <v>5000</v>
      </c>
      <c r="J32" s="7">
        <v>0</v>
      </c>
      <c r="K32" s="7">
        <v>0</v>
      </c>
      <c r="L32" s="19">
        <v>0</v>
      </c>
      <c r="M32" s="19">
        <f t="shared" si="167"/>
        <v>0</v>
      </c>
      <c r="N32" s="7">
        <f t="shared" si="4"/>
        <v>0</v>
      </c>
      <c r="O32" s="8">
        <f t="shared" si="5"/>
        <v>0</v>
      </c>
      <c r="P32" s="21">
        <v>2500</v>
      </c>
      <c r="Q32" s="7">
        <v>0</v>
      </c>
      <c r="R32" s="7">
        <v>2500</v>
      </c>
      <c r="S32" s="19">
        <f>2500</f>
        <v>2500</v>
      </c>
      <c r="T32" s="19">
        <f t="shared" si="6"/>
        <v>2500</v>
      </c>
      <c r="U32" s="7">
        <f t="shared" si="7"/>
        <v>2500</v>
      </c>
      <c r="V32" s="8">
        <f t="shared" si="168"/>
        <v>0</v>
      </c>
      <c r="W32" s="21">
        <v>7500</v>
      </c>
      <c r="X32" s="7">
        <v>7500</v>
      </c>
      <c r="Y32" s="7">
        <v>2295</v>
      </c>
      <c r="Z32" s="19">
        <v>3000</v>
      </c>
      <c r="AA32" s="19">
        <f t="shared" si="169"/>
        <v>10500</v>
      </c>
      <c r="AB32" s="7">
        <f t="shared" si="170"/>
        <v>9795</v>
      </c>
      <c r="AC32" s="8">
        <f t="shared" si="171"/>
        <v>705</v>
      </c>
      <c r="AD32" s="21">
        <v>12000</v>
      </c>
      <c r="AE32" s="7">
        <v>0</v>
      </c>
      <c r="AF32" s="7">
        <v>11565</v>
      </c>
      <c r="AG32" s="19">
        <v>10000</v>
      </c>
      <c r="AH32" s="19">
        <f t="shared" si="172"/>
        <v>10000</v>
      </c>
      <c r="AI32" s="7">
        <f t="shared" si="173"/>
        <v>11565</v>
      </c>
      <c r="AJ32" s="8">
        <f t="shared" si="174"/>
        <v>-1565</v>
      </c>
      <c r="AK32" s="21">
        <v>12000</v>
      </c>
      <c r="AL32" s="7">
        <v>0</v>
      </c>
      <c r="AM32" s="7">
        <v>10195</v>
      </c>
      <c r="AN32" s="19">
        <v>12000</v>
      </c>
      <c r="AO32" s="19">
        <f t="shared" si="175"/>
        <v>12000</v>
      </c>
      <c r="AP32" s="7">
        <f t="shared" si="176"/>
        <v>10195</v>
      </c>
      <c r="AQ32" s="8">
        <f t="shared" si="177"/>
        <v>1805</v>
      </c>
      <c r="AR32" s="21">
        <v>18000</v>
      </c>
      <c r="AS32" s="7">
        <v>0</v>
      </c>
      <c r="AT32" s="7">
        <v>19890</v>
      </c>
      <c r="AU32" s="19">
        <v>18000</v>
      </c>
      <c r="AV32" s="19">
        <f t="shared" si="178"/>
        <v>18000</v>
      </c>
      <c r="AW32" s="7">
        <f t="shared" si="179"/>
        <v>19890</v>
      </c>
      <c r="AX32" s="8">
        <f t="shared" si="180"/>
        <v>-1890</v>
      </c>
      <c r="AY32" s="21">
        <v>15000</v>
      </c>
      <c r="AZ32" s="7">
        <v>7500</v>
      </c>
      <c r="BA32" s="7">
        <v>11390</v>
      </c>
      <c r="BB32" s="19">
        <v>7500</v>
      </c>
      <c r="BC32" s="19">
        <f t="shared" si="181"/>
        <v>15000</v>
      </c>
      <c r="BD32" s="7">
        <f t="shared" si="182"/>
        <v>18890</v>
      </c>
      <c r="BE32" s="8">
        <f t="shared" si="183"/>
        <v>-3890</v>
      </c>
      <c r="BF32" s="21">
        <v>15000</v>
      </c>
      <c r="BG32" s="19">
        <f>10000</f>
        <v>10000</v>
      </c>
      <c r="BH32" s="7">
        <v>6365</v>
      </c>
      <c r="BI32" s="7">
        <v>5000</v>
      </c>
      <c r="BJ32" s="19">
        <f t="shared" si="184"/>
        <v>15000</v>
      </c>
      <c r="BK32" s="7">
        <f t="shared" si="185"/>
        <v>16365</v>
      </c>
      <c r="BL32" s="8">
        <f t="shared" si="186"/>
        <v>-1365</v>
      </c>
      <c r="BM32" s="21">
        <v>15000</v>
      </c>
      <c r="BN32" s="19">
        <v>10000</v>
      </c>
      <c r="BO32" s="7">
        <v>1890</v>
      </c>
      <c r="BP32" s="19">
        <v>5000</v>
      </c>
      <c r="BQ32" s="19">
        <f t="shared" si="187"/>
        <v>15000</v>
      </c>
      <c r="BR32" s="19">
        <f t="shared" si="188"/>
        <v>11890</v>
      </c>
      <c r="BS32" s="8">
        <f t="shared" si="189"/>
        <v>3110</v>
      </c>
      <c r="BT32" s="21">
        <v>14000</v>
      </c>
      <c r="BU32" s="19">
        <v>10000</v>
      </c>
      <c r="BV32" s="7">
        <v>4125</v>
      </c>
      <c r="BW32" s="19">
        <v>4000</v>
      </c>
      <c r="BX32" s="19">
        <f t="shared" si="190"/>
        <v>14000</v>
      </c>
      <c r="BY32" s="7">
        <f t="shared" si="191"/>
        <v>14125</v>
      </c>
      <c r="BZ32" s="8">
        <f t="shared" si="192"/>
        <v>-125</v>
      </c>
      <c r="CA32" s="21">
        <v>15000</v>
      </c>
      <c r="CB32" s="19">
        <v>10000</v>
      </c>
      <c r="CC32" s="7">
        <v>3090</v>
      </c>
      <c r="CD32" s="19">
        <v>0</v>
      </c>
      <c r="CE32" s="19">
        <f t="shared" si="195"/>
        <v>10000</v>
      </c>
      <c r="CF32" s="7">
        <f t="shared" si="196"/>
        <v>13090</v>
      </c>
      <c r="CG32" s="8">
        <f t="shared" si="197"/>
        <v>1910</v>
      </c>
    </row>
    <row r="33" spans="1:85" x14ac:dyDescent="0.25">
      <c r="A33" s="11"/>
      <c r="B33" s="6"/>
      <c r="C33" s="7"/>
      <c r="D33" s="7"/>
      <c r="E33" s="19"/>
      <c r="F33" s="19"/>
      <c r="G33" s="7"/>
      <c r="H33" s="8"/>
      <c r="I33" s="21"/>
      <c r="J33" s="7"/>
      <c r="K33" s="7"/>
      <c r="L33" s="19"/>
      <c r="M33" s="19"/>
      <c r="N33" s="7"/>
      <c r="O33" s="8"/>
      <c r="P33" s="21"/>
      <c r="Q33" s="7"/>
      <c r="R33" s="7"/>
      <c r="S33" s="19"/>
      <c r="T33" s="19"/>
      <c r="U33" s="7"/>
      <c r="V33" s="8"/>
      <c r="W33" s="21"/>
      <c r="X33" s="7"/>
      <c r="Y33" s="7"/>
      <c r="Z33" s="19"/>
      <c r="AA33" s="19"/>
      <c r="AB33" s="7"/>
      <c r="AC33" s="8"/>
      <c r="AD33" s="21"/>
      <c r="AE33" s="7"/>
      <c r="AF33" s="7"/>
      <c r="AG33" s="19"/>
      <c r="AH33" s="19"/>
      <c r="AI33" s="7"/>
      <c r="AJ33" s="8"/>
      <c r="AK33" s="21"/>
      <c r="AL33" s="7"/>
      <c r="AM33" s="7"/>
      <c r="AN33" s="19"/>
      <c r="AO33" s="19"/>
      <c r="AP33" s="7"/>
      <c r="AQ33" s="8"/>
      <c r="AR33" s="21"/>
      <c r="AS33" s="7"/>
      <c r="AT33" s="7"/>
      <c r="AU33" s="19"/>
      <c r="AV33" s="19"/>
      <c r="AW33" s="7"/>
      <c r="AX33" s="8"/>
      <c r="AY33" s="21"/>
      <c r="AZ33" s="7"/>
      <c r="BA33" s="7"/>
      <c r="BB33" s="19"/>
      <c r="BC33" s="19"/>
      <c r="BD33" s="7"/>
      <c r="BE33" s="8"/>
      <c r="BF33" s="21"/>
      <c r="BG33" s="7"/>
      <c r="BH33" s="7"/>
      <c r="BI33" s="19"/>
      <c r="BJ33" s="19"/>
      <c r="BK33" s="7"/>
      <c r="BL33" s="8"/>
      <c r="BM33" s="21"/>
      <c r="BN33" s="7"/>
      <c r="BO33" s="7"/>
      <c r="BP33" s="19"/>
      <c r="BQ33" s="19"/>
      <c r="BR33" s="7"/>
      <c r="BS33" s="8"/>
      <c r="BT33" s="21"/>
      <c r="BU33" s="7"/>
      <c r="BV33" s="7"/>
      <c r="BW33" s="19"/>
      <c r="BX33" s="19"/>
      <c r="BY33" s="7"/>
      <c r="BZ33" s="8"/>
      <c r="CA33" s="21"/>
      <c r="CB33" s="7"/>
      <c r="CC33" s="7"/>
      <c r="CD33" s="19"/>
      <c r="CE33" s="19"/>
      <c r="CF33" s="7"/>
      <c r="CG33" s="8"/>
    </row>
    <row r="34" spans="1:85" x14ac:dyDescent="0.25">
      <c r="A34" s="12" t="s">
        <v>16</v>
      </c>
      <c r="B34" s="6"/>
      <c r="C34" s="7"/>
      <c r="D34" s="7"/>
      <c r="E34" s="7"/>
      <c r="F34" s="19"/>
      <c r="G34" s="7"/>
      <c r="H34" s="8"/>
      <c r="I34" s="21"/>
      <c r="J34" s="7"/>
      <c r="K34" s="7"/>
      <c r="L34" s="7"/>
      <c r="M34" s="19"/>
      <c r="N34" s="7"/>
      <c r="O34" s="8"/>
      <c r="P34" s="21"/>
      <c r="Q34" s="7"/>
      <c r="R34" s="7"/>
      <c r="S34" s="7"/>
      <c r="T34" s="19"/>
      <c r="U34" s="7"/>
      <c r="V34" s="8"/>
      <c r="W34" s="21"/>
      <c r="X34" s="7"/>
      <c r="Y34" s="7"/>
      <c r="Z34" s="7"/>
      <c r="AA34" s="19"/>
      <c r="AB34" s="7"/>
      <c r="AC34" s="8"/>
      <c r="AD34" s="21"/>
      <c r="AE34" s="7"/>
      <c r="AF34" s="7"/>
      <c r="AG34" s="7"/>
      <c r="AH34" s="19"/>
      <c r="AI34" s="7"/>
      <c r="AJ34" s="8"/>
      <c r="AK34" s="21"/>
      <c r="AL34" s="7"/>
      <c r="AM34" s="7"/>
      <c r="AN34" s="7"/>
      <c r="AO34" s="19"/>
      <c r="AP34" s="7"/>
      <c r="AQ34" s="8"/>
      <c r="AR34" s="21"/>
      <c r="AS34" s="7"/>
      <c r="AT34" s="7"/>
      <c r="AU34" s="7"/>
      <c r="AV34" s="19"/>
      <c r="AW34" s="7"/>
      <c r="AX34" s="8"/>
      <c r="AY34" s="21"/>
      <c r="AZ34" s="7"/>
      <c r="BA34" s="7"/>
      <c r="BB34" s="7"/>
      <c r="BC34" s="19"/>
      <c r="BD34" s="7"/>
      <c r="BE34" s="8"/>
      <c r="BF34" s="21"/>
      <c r="BG34" s="7"/>
      <c r="BH34" s="7"/>
      <c r="BI34" s="7"/>
      <c r="BJ34" s="19"/>
      <c r="BK34" s="7"/>
      <c r="BL34" s="8"/>
      <c r="BM34" s="21"/>
      <c r="BN34" s="7"/>
      <c r="BO34" s="7"/>
      <c r="BP34" s="7"/>
      <c r="BQ34" s="19"/>
      <c r="BR34" s="7"/>
      <c r="BS34" s="8"/>
      <c r="BT34" s="21"/>
      <c r="BU34" s="7"/>
      <c r="BV34" s="7"/>
      <c r="BW34" s="7"/>
      <c r="BX34" s="19"/>
      <c r="BY34" s="7"/>
      <c r="BZ34" s="8"/>
      <c r="CA34" s="21"/>
      <c r="CB34" s="7"/>
      <c r="CC34" s="7"/>
      <c r="CD34" s="7"/>
      <c r="CE34" s="19"/>
      <c r="CF34" s="7"/>
      <c r="CG34" s="8"/>
    </row>
    <row r="35" spans="1:85" x14ac:dyDescent="0.25">
      <c r="A35" s="11" t="s">
        <v>1</v>
      </c>
      <c r="B35" s="6">
        <v>0</v>
      </c>
      <c r="C35" s="7">
        <v>0</v>
      </c>
      <c r="D35" s="7">
        <v>0</v>
      </c>
      <c r="E35" s="7">
        <v>0</v>
      </c>
      <c r="F35" s="19">
        <f>C35+E35</f>
        <v>0</v>
      </c>
      <c r="G35" s="7">
        <f>C35+D35</f>
        <v>0</v>
      </c>
      <c r="H35" s="8">
        <f>F35-G35</f>
        <v>0</v>
      </c>
      <c r="I35" s="6">
        <v>0</v>
      </c>
      <c r="J35" s="7">
        <v>0</v>
      </c>
      <c r="K35" s="7">
        <v>0</v>
      </c>
      <c r="L35" s="7">
        <v>0</v>
      </c>
      <c r="M35" s="19">
        <f t="shared" ref="M35" si="198">J35+L35</f>
        <v>0</v>
      </c>
      <c r="N35" s="7">
        <f t="shared" si="4"/>
        <v>0</v>
      </c>
      <c r="O35" s="8">
        <f t="shared" si="5"/>
        <v>0</v>
      </c>
      <c r="P35" s="6">
        <v>0</v>
      </c>
      <c r="Q35" s="7">
        <v>0</v>
      </c>
      <c r="R35" s="7">
        <v>0</v>
      </c>
      <c r="S35" s="7">
        <v>0</v>
      </c>
      <c r="T35" s="19">
        <f t="shared" ref="T35" si="199">Q35+S35</f>
        <v>0</v>
      </c>
      <c r="U35" s="7">
        <f t="shared" ref="U35" si="200">Q35+R35</f>
        <v>0</v>
      </c>
      <c r="V35" s="8">
        <f t="shared" ref="V35" si="201">T35-U35</f>
        <v>0</v>
      </c>
      <c r="W35" s="6">
        <v>0</v>
      </c>
      <c r="X35" s="7">
        <v>0</v>
      </c>
      <c r="Y35" s="7">
        <v>0</v>
      </c>
      <c r="Z35" s="7">
        <v>0</v>
      </c>
      <c r="AA35" s="19">
        <f t="shared" ref="AA35" si="202">X35+Z35</f>
        <v>0</v>
      </c>
      <c r="AB35" s="7">
        <f t="shared" ref="AB35" si="203">X35+Y35</f>
        <v>0</v>
      </c>
      <c r="AC35" s="8">
        <f t="shared" ref="AC35" si="204">AA35-AB35</f>
        <v>0</v>
      </c>
      <c r="AD35" s="6">
        <v>0</v>
      </c>
      <c r="AE35" s="7">
        <v>0</v>
      </c>
      <c r="AF35" s="7">
        <v>0</v>
      </c>
      <c r="AG35" s="7">
        <v>0</v>
      </c>
      <c r="AH35" s="19">
        <f t="shared" ref="AH35" si="205">AE35+AG35</f>
        <v>0</v>
      </c>
      <c r="AI35" s="7">
        <f t="shared" ref="AI35" si="206">AE35+AF35</f>
        <v>0</v>
      </c>
      <c r="AJ35" s="8">
        <f t="shared" ref="AJ35" si="207">AH35-AI35</f>
        <v>0</v>
      </c>
      <c r="AK35" s="6">
        <v>0</v>
      </c>
      <c r="AL35" s="7">
        <v>0</v>
      </c>
      <c r="AM35" s="7">
        <v>0</v>
      </c>
      <c r="AN35" s="7">
        <v>0</v>
      </c>
      <c r="AO35" s="19">
        <f t="shared" ref="AO35" si="208">AL35+AN35</f>
        <v>0</v>
      </c>
      <c r="AP35" s="7">
        <f t="shared" ref="AP35" si="209">AL35+AM35</f>
        <v>0</v>
      </c>
      <c r="AQ35" s="8">
        <f t="shared" ref="AQ35" si="210">AO35-AP35</f>
        <v>0</v>
      </c>
      <c r="AR35" s="6">
        <v>0</v>
      </c>
      <c r="AS35" s="7">
        <v>0</v>
      </c>
      <c r="AT35" s="7">
        <v>0</v>
      </c>
      <c r="AU35" s="7">
        <v>0</v>
      </c>
      <c r="AV35" s="19">
        <f t="shared" ref="AV35" si="211">AS35+AU35</f>
        <v>0</v>
      </c>
      <c r="AW35" s="7">
        <f t="shared" ref="AW35" si="212">AS35+AT35</f>
        <v>0</v>
      </c>
      <c r="AX35" s="8">
        <f t="shared" ref="AX35" si="213">AV35-AW35</f>
        <v>0</v>
      </c>
      <c r="AY35" s="6">
        <v>0</v>
      </c>
      <c r="AZ35" s="7">
        <v>0</v>
      </c>
      <c r="BA35" s="7">
        <v>0</v>
      </c>
      <c r="BB35" s="7">
        <v>0</v>
      </c>
      <c r="BC35" s="19">
        <f t="shared" ref="BC35" si="214">AZ35+BB35</f>
        <v>0</v>
      </c>
      <c r="BD35" s="7">
        <f t="shared" ref="BD35" si="215">AZ35+BA35</f>
        <v>0</v>
      </c>
      <c r="BE35" s="8">
        <f t="shared" ref="BE35" si="216">BC35-BD35</f>
        <v>0</v>
      </c>
      <c r="BF35" s="6">
        <v>0</v>
      </c>
      <c r="BG35" s="7">
        <v>0</v>
      </c>
      <c r="BH35" s="7">
        <v>0</v>
      </c>
      <c r="BI35" s="7">
        <v>0</v>
      </c>
      <c r="BJ35" s="19">
        <f t="shared" ref="BJ35" si="217">BG35+BI35</f>
        <v>0</v>
      </c>
      <c r="BK35" s="7">
        <f t="shared" ref="BK35" si="218">BG35+BH35</f>
        <v>0</v>
      </c>
      <c r="BL35" s="8">
        <f t="shared" ref="BL35" si="219">BJ35-BK35</f>
        <v>0</v>
      </c>
      <c r="BM35" s="6">
        <v>0</v>
      </c>
      <c r="BN35" s="7">
        <v>0</v>
      </c>
      <c r="BO35" s="7">
        <v>0</v>
      </c>
      <c r="BP35" s="7">
        <v>0</v>
      </c>
      <c r="BQ35" s="19">
        <f t="shared" ref="BQ35" si="220">BN35+BP35</f>
        <v>0</v>
      </c>
      <c r="BR35" s="7">
        <f t="shared" ref="BR35" si="221">BN35+BO35</f>
        <v>0</v>
      </c>
      <c r="BS35" s="8">
        <f t="shared" ref="BS35" si="222">BQ35-BR35</f>
        <v>0</v>
      </c>
      <c r="BT35" s="6">
        <v>0</v>
      </c>
      <c r="BU35" s="7">
        <v>0</v>
      </c>
      <c r="BV35" s="7"/>
      <c r="BW35" s="7"/>
      <c r="BX35" s="19">
        <f t="shared" ref="BX35" si="223">BU35+BW35</f>
        <v>0</v>
      </c>
      <c r="BY35" s="7">
        <f t="shared" ref="BY35" si="224">BU35+BV35</f>
        <v>0</v>
      </c>
      <c r="BZ35" s="8">
        <f t="shared" ref="BZ35" si="225">BX35-BY35</f>
        <v>0</v>
      </c>
      <c r="CA35" s="6">
        <v>0</v>
      </c>
      <c r="CB35" s="7">
        <v>0</v>
      </c>
      <c r="CC35" s="7">
        <v>0</v>
      </c>
      <c r="CD35" s="7">
        <v>0</v>
      </c>
      <c r="CE35" s="19">
        <f t="shared" ref="CE35" si="226">CB35+CD35</f>
        <v>0</v>
      </c>
      <c r="CF35" s="7">
        <f t="shared" ref="CF35" si="227">CB35+CC35</f>
        <v>0</v>
      </c>
      <c r="CG35" s="8">
        <f t="shared" ref="CG35" si="228">CE35-CF35</f>
        <v>0</v>
      </c>
    </row>
    <row r="36" spans="1:85" x14ac:dyDescent="0.25">
      <c r="A36" s="13"/>
      <c r="B36" s="6"/>
      <c r="C36" s="7"/>
      <c r="D36" s="7"/>
      <c r="E36" s="7"/>
      <c r="F36" s="7"/>
      <c r="G36" s="7"/>
      <c r="H36" s="8"/>
      <c r="I36" s="6"/>
      <c r="J36" s="7"/>
      <c r="K36" s="7"/>
      <c r="L36" s="7"/>
      <c r="M36" s="7"/>
      <c r="N36" s="7"/>
      <c r="O36" s="8"/>
      <c r="P36" s="6"/>
      <c r="Q36" s="7"/>
      <c r="R36" s="7"/>
      <c r="S36" s="7"/>
      <c r="T36" s="7"/>
      <c r="U36" s="7"/>
      <c r="V36" s="8"/>
      <c r="W36" s="6"/>
      <c r="X36" s="7"/>
      <c r="Y36" s="7"/>
      <c r="Z36" s="7"/>
      <c r="AA36" s="7"/>
      <c r="AB36" s="7"/>
      <c r="AC36" s="8"/>
      <c r="AD36" s="6"/>
      <c r="AE36" s="7"/>
      <c r="AF36" s="7"/>
      <c r="AG36" s="7"/>
      <c r="AH36" s="7"/>
      <c r="AI36" s="7"/>
      <c r="AJ36" s="8"/>
      <c r="AK36" s="6"/>
      <c r="AL36" s="7"/>
      <c r="AM36" s="7"/>
      <c r="AN36" s="7"/>
      <c r="AO36" s="7"/>
      <c r="AP36" s="7"/>
      <c r="AQ36" s="8"/>
      <c r="AR36" s="6"/>
      <c r="AS36" s="7"/>
      <c r="AT36" s="7"/>
      <c r="AU36" s="7"/>
      <c r="AV36" s="7"/>
      <c r="AW36" s="7"/>
      <c r="AX36" s="8"/>
      <c r="AY36" s="6"/>
      <c r="AZ36" s="7"/>
      <c r="BA36" s="7"/>
      <c r="BB36" s="7"/>
      <c r="BC36" s="7"/>
      <c r="BD36" s="7"/>
      <c r="BE36" s="8"/>
      <c r="BF36" s="6"/>
      <c r="BG36" s="7"/>
      <c r="BH36" s="7"/>
      <c r="BI36" s="7"/>
      <c r="BJ36" s="7"/>
      <c r="BK36" s="7"/>
      <c r="BL36" s="8"/>
      <c r="BM36" s="6"/>
      <c r="BN36" s="7"/>
      <c r="BO36" s="7"/>
      <c r="BP36" s="7"/>
      <c r="BQ36" s="7"/>
      <c r="BR36" s="7"/>
      <c r="BS36" s="8"/>
      <c r="BT36" s="6"/>
      <c r="BU36" s="7"/>
      <c r="BV36" s="7"/>
      <c r="BW36" s="7"/>
      <c r="BX36" s="7"/>
      <c r="BY36" s="7"/>
      <c r="BZ36" s="8"/>
      <c r="CA36" s="6"/>
      <c r="CB36" s="7"/>
      <c r="CC36" s="7"/>
      <c r="CD36" s="7"/>
      <c r="CE36" s="7"/>
      <c r="CF36" s="7"/>
      <c r="CG36" s="8"/>
    </row>
    <row r="37" spans="1:85" ht="15.75" thickBot="1" x14ac:dyDescent="0.3">
      <c r="B37" s="9">
        <f t="shared" ref="B37:I37" si="229">SUM(B7:B36)</f>
        <v>763500</v>
      </c>
      <c r="C37" s="9">
        <f t="shared" si="229"/>
        <v>377750</v>
      </c>
      <c r="D37" s="9">
        <f t="shared" si="229"/>
        <v>399345.83999999985</v>
      </c>
      <c r="E37" s="9">
        <f t="shared" si="229"/>
        <v>390000</v>
      </c>
      <c r="F37" s="9">
        <f t="shared" si="229"/>
        <v>767750</v>
      </c>
      <c r="G37" s="9">
        <f t="shared" si="229"/>
        <v>777095.84</v>
      </c>
      <c r="H37" s="9">
        <f t="shared" si="229"/>
        <v>-9345.839999999982</v>
      </c>
      <c r="I37" s="9">
        <f t="shared" si="229"/>
        <v>768000</v>
      </c>
      <c r="J37" s="9">
        <f t="shared" ref="J37:O37" si="230">SUM(J7:J36)</f>
        <v>382500</v>
      </c>
      <c r="K37" s="9">
        <f t="shared" si="230"/>
        <v>361308.18000000005</v>
      </c>
      <c r="L37" s="9">
        <f t="shared" si="230"/>
        <v>385500</v>
      </c>
      <c r="M37" s="9">
        <f t="shared" si="230"/>
        <v>768000</v>
      </c>
      <c r="N37" s="9">
        <f t="shared" si="230"/>
        <v>743808.17999999993</v>
      </c>
      <c r="O37" s="9">
        <f t="shared" si="230"/>
        <v>24191.819999999949</v>
      </c>
      <c r="P37" s="9">
        <f t="shared" ref="P37" si="231">SUM(P7:P36)</f>
        <v>821000</v>
      </c>
      <c r="Q37" s="9">
        <f t="shared" ref="Q37:W37" si="232">SUM(Q7:Q36)</f>
        <v>407750</v>
      </c>
      <c r="R37" s="9">
        <f t="shared" si="232"/>
        <v>407231.0199999999</v>
      </c>
      <c r="S37" s="9">
        <f t="shared" si="232"/>
        <v>413250</v>
      </c>
      <c r="T37" s="9">
        <f t="shared" si="232"/>
        <v>821000</v>
      </c>
      <c r="U37" s="9">
        <f t="shared" si="232"/>
        <v>814981.02</v>
      </c>
      <c r="V37" s="9">
        <f t="shared" si="232"/>
        <v>6018.9800000000014</v>
      </c>
      <c r="W37" s="9">
        <f t="shared" si="232"/>
        <v>793000</v>
      </c>
      <c r="X37" s="9">
        <f t="shared" ref="X37:AD37" si="233">SUM(X7:X36)</f>
        <v>399750</v>
      </c>
      <c r="Y37" s="9">
        <f t="shared" si="233"/>
        <v>402004.59</v>
      </c>
      <c r="Z37" s="9">
        <f t="shared" si="233"/>
        <v>390750</v>
      </c>
      <c r="AA37" s="9">
        <f t="shared" si="233"/>
        <v>790500</v>
      </c>
      <c r="AB37" s="9">
        <f t="shared" si="233"/>
        <v>801754.59</v>
      </c>
      <c r="AC37" s="9">
        <f t="shared" si="233"/>
        <v>-11254.589999999978</v>
      </c>
      <c r="AD37" s="9">
        <f t="shared" si="233"/>
        <v>787000</v>
      </c>
      <c r="AE37" s="9">
        <f t="shared" ref="AE37:AK37" si="234">SUM(AE7:AE36)</f>
        <v>382500</v>
      </c>
      <c r="AF37" s="9">
        <f t="shared" si="234"/>
        <v>418609.43000000011</v>
      </c>
      <c r="AG37" s="9">
        <f t="shared" si="234"/>
        <v>399502.39</v>
      </c>
      <c r="AH37" s="9">
        <f t="shared" si="234"/>
        <v>782002.39000000013</v>
      </c>
      <c r="AI37" s="9">
        <f t="shared" si="234"/>
        <v>801109.42999999993</v>
      </c>
      <c r="AJ37" s="9">
        <f t="shared" si="234"/>
        <v>-19107.039999999975</v>
      </c>
      <c r="AK37" s="9">
        <f t="shared" si="234"/>
        <v>833500</v>
      </c>
      <c r="AL37" s="9">
        <f t="shared" ref="AL37:AR37" si="235">SUM(AL7:AL36)</f>
        <v>411750</v>
      </c>
      <c r="AM37" s="9">
        <f t="shared" si="235"/>
        <v>442546.40000000008</v>
      </c>
      <c r="AN37" s="9">
        <f t="shared" si="235"/>
        <v>421750</v>
      </c>
      <c r="AO37" s="9">
        <f t="shared" si="235"/>
        <v>833500</v>
      </c>
      <c r="AP37" s="9">
        <f t="shared" si="235"/>
        <v>854296.40000000026</v>
      </c>
      <c r="AQ37" s="9">
        <f t="shared" si="235"/>
        <v>-20796.400000000023</v>
      </c>
      <c r="AR37" s="9">
        <f t="shared" si="235"/>
        <v>864500</v>
      </c>
      <c r="AS37" s="9">
        <f t="shared" ref="AS37:AY37" si="236">SUM(AS7:AS36)</f>
        <v>387500</v>
      </c>
      <c r="AT37" s="9">
        <f t="shared" si="236"/>
        <v>475639.01999999996</v>
      </c>
      <c r="AU37" s="9">
        <f t="shared" si="236"/>
        <v>477000</v>
      </c>
      <c r="AV37" s="9">
        <f t="shared" si="236"/>
        <v>864500</v>
      </c>
      <c r="AW37" s="9">
        <f t="shared" si="236"/>
        <v>863139.02</v>
      </c>
      <c r="AX37" s="9">
        <f t="shared" si="236"/>
        <v>1360.9800000000178</v>
      </c>
      <c r="AY37" s="9">
        <f t="shared" si="236"/>
        <v>900000</v>
      </c>
      <c r="AZ37" s="9">
        <f t="shared" ref="AZ37:BF37" si="237">SUM(AZ7:AZ36)</f>
        <v>410750</v>
      </c>
      <c r="BA37" s="9">
        <f t="shared" si="237"/>
        <v>471773.82999999996</v>
      </c>
      <c r="BB37" s="9">
        <f t="shared" si="237"/>
        <v>479250</v>
      </c>
      <c r="BC37" s="9">
        <f t="shared" si="237"/>
        <v>890000</v>
      </c>
      <c r="BD37" s="9">
        <f t="shared" si="237"/>
        <v>882523.83</v>
      </c>
      <c r="BE37" s="9">
        <f t="shared" si="237"/>
        <v>7476.1699999999928</v>
      </c>
      <c r="BF37" s="9">
        <f t="shared" si="237"/>
        <v>785000</v>
      </c>
      <c r="BG37" s="9">
        <f t="shared" ref="BG37:BM37" si="238">SUM(BG7:BG36)</f>
        <v>476000</v>
      </c>
      <c r="BH37" s="9">
        <f t="shared" si="238"/>
        <v>325131.7</v>
      </c>
      <c r="BI37" s="9">
        <f t="shared" si="238"/>
        <v>325300</v>
      </c>
      <c r="BJ37" s="9">
        <f t="shared" si="238"/>
        <v>801300</v>
      </c>
      <c r="BK37" s="9">
        <f t="shared" si="238"/>
        <v>801131.70000000007</v>
      </c>
      <c r="BL37" s="9">
        <f t="shared" si="238"/>
        <v>168.29999999997381</v>
      </c>
      <c r="BM37" s="9">
        <f t="shared" si="238"/>
        <v>833000</v>
      </c>
      <c r="BN37" s="9">
        <f t="shared" ref="BN37:BT37" si="239">SUM(BN7:BN36)</f>
        <v>475000</v>
      </c>
      <c r="BO37" s="9">
        <f t="shared" si="239"/>
        <v>332107.45999999996</v>
      </c>
      <c r="BP37" s="9">
        <f t="shared" si="239"/>
        <v>358000</v>
      </c>
      <c r="BQ37" s="9">
        <f t="shared" si="239"/>
        <v>833000</v>
      </c>
      <c r="BR37" s="9">
        <f t="shared" si="239"/>
        <v>807107.46</v>
      </c>
      <c r="BS37" s="9">
        <f t="shared" si="239"/>
        <v>25550.790000000037</v>
      </c>
      <c r="BT37" s="9">
        <f t="shared" si="239"/>
        <v>899500</v>
      </c>
      <c r="BU37" s="9">
        <f t="shared" ref="BU37:CA37" si="240">SUM(BU7:BU36)</f>
        <v>512213</v>
      </c>
      <c r="BV37" s="9">
        <f t="shared" si="240"/>
        <v>385455.75999999995</v>
      </c>
      <c r="BW37" s="9">
        <f t="shared" si="240"/>
        <v>389500</v>
      </c>
      <c r="BX37" s="9">
        <f t="shared" si="240"/>
        <v>901713</v>
      </c>
      <c r="BY37" s="9">
        <f t="shared" si="240"/>
        <v>897668.76</v>
      </c>
      <c r="BZ37" s="9">
        <f t="shared" si="240"/>
        <v>4044.2400000000125</v>
      </c>
      <c r="CA37" s="9">
        <f t="shared" si="240"/>
        <v>854000</v>
      </c>
      <c r="CB37" s="9">
        <f t="shared" ref="CB37:CG37" si="241">SUM(CB7:CB36)</f>
        <v>424000</v>
      </c>
      <c r="CC37" s="9">
        <f t="shared" si="241"/>
        <v>428685.39</v>
      </c>
      <c r="CD37" s="9">
        <f t="shared" si="241"/>
        <v>399754</v>
      </c>
      <c r="CE37" s="9">
        <f t="shared" si="241"/>
        <v>823754</v>
      </c>
      <c r="CF37" s="9">
        <f t="shared" si="241"/>
        <v>852685.3899999999</v>
      </c>
      <c r="CG37" s="9">
        <f t="shared" si="241"/>
        <v>12068.610000000072</v>
      </c>
    </row>
    <row r="38" spans="1:85" ht="15.75" thickTop="1" x14ac:dyDescent="0.25">
      <c r="A38" s="1" t="s">
        <v>18</v>
      </c>
      <c r="E38" s="16">
        <f>G37/B37</f>
        <v>1.0178072560576292</v>
      </c>
      <c r="F38" s="16"/>
      <c r="G38" s="16"/>
      <c r="L38" s="16">
        <f>N37/I37</f>
        <v>0.96850023437499988</v>
      </c>
      <c r="M38" s="16"/>
      <c r="N38" s="16"/>
      <c r="S38" s="16">
        <f>U37/P37</f>
        <v>0.99266872107186366</v>
      </c>
      <c r="T38" s="16"/>
      <c r="U38" s="16"/>
      <c r="Z38" s="16">
        <f>AB37/W37</f>
        <v>1.0110398360655737</v>
      </c>
      <c r="AA38" s="16"/>
      <c r="AB38" s="16"/>
      <c r="AG38" s="16">
        <f>AI37/AD37</f>
        <v>1.0179281194409149</v>
      </c>
      <c r="AH38" s="16"/>
      <c r="AI38" s="16"/>
      <c r="AN38" s="16">
        <f>AP37/AK37</f>
        <v>1.024950689862028</v>
      </c>
      <c r="AO38" s="16"/>
      <c r="AP38" s="16"/>
      <c r="AU38" s="16">
        <f>AW37/AR37</f>
        <v>0.99842570271833431</v>
      </c>
      <c r="AV38" s="16"/>
      <c r="AW38" s="16"/>
      <c r="BB38" s="16">
        <f>BD37/AY37</f>
        <v>0.98058203333333327</v>
      </c>
      <c r="BC38" s="16"/>
      <c r="BD38" s="16"/>
      <c r="BI38" s="16">
        <f>BK37/BF37</f>
        <v>1.0205499363057327</v>
      </c>
      <c r="BJ38" s="16"/>
      <c r="BK38" s="16"/>
      <c r="BP38" s="16">
        <f>BR37/BM37</f>
        <v>0.96891651860744288</v>
      </c>
      <c r="BQ38" s="16"/>
      <c r="BR38" s="16"/>
      <c r="BW38" s="16">
        <f>BY37/BT37</f>
        <v>0.99796415786548087</v>
      </c>
      <c r="BX38" s="16"/>
      <c r="BY38" s="16"/>
      <c r="CD38" s="16">
        <f>CF37/CA37</f>
        <v>0.99846064402810297</v>
      </c>
      <c r="CE38" s="16"/>
      <c r="CF38" s="16"/>
    </row>
    <row r="39" spans="1:85" x14ac:dyDescent="0.25">
      <c r="AJ39" s="24"/>
      <c r="AO39" s="2" t="s">
        <v>36</v>
      </c>
      <c r="AP39" s="25">
        <v>846795</v>
      </c>
    </row>
    <row r="40" spans="1:85" x14ac:dyDescent="0.25">
      <c r="A40" s="1" t="s">
        <v>17</v>
      </c>
      <c r="E40" s="15"/>
      <c r="F40" s="15"/>
      <c r="G40" s="15"/>
      <c r="L40" s="15"/>
      <c r="M40" s="15"/>
      <c r="N40" s="15"/>
      <c r="S40" s="15"/>
      <c r="T40" s="15"/>
      <c r="U40" s="15"/>
      <c r="Z40" s="15"/>
      <c r="AA40" s="15"/>
      <c r="AB40" s="15"/>
      <c r="AG40" s="15"/>
      <c r="AH40" s="15"/>
      <c r="AI40" s="15"/>
      <c r="AN40" s="15"/>
      <c r="AP40" s="15">
        <f>AP37-AP39</f>
        <v>7501.4000000002561</v>
      </c>
      <c r="AU40" s="15"/>
      <c r="AV40" s="15"/>
      <c r="AW40" s="15"/>
      <c r="BB40" s="15"/>
      <c r="BC40" s="15"/>
      <c r="BD40" s="15"/>
      <c r="BI40" s="15"/>
      <c r="BJ40" s="15"/>
      <c r="BK40" s="15"/>
      <c r="BP40" s="15"/>
      <c r="BQ40" s="15"/>
      <c r="BR40" s="15"/>
      <c r="BW40" s="15"/>
      <c r="BX40" s="15"/>
      <c r="BY40" s="15"/>
      <c r="CD40" s="15"/>
      <c r="CE40" s="15"/>
      <c r="CF40" s="15"/>
    </row>
  </sheetData>
  <customSheetViews>
    <customSheetView guid="{F38B4310-E489-43FF-953E-F1582AC83FA0}" fitToPage="1">
      <pane xSplit="70" topLeftCell="CM1" activePane="topRight" state="frozen"/>
      <selection pane="topRight" activeCell="C7" sqref="C7:D35"/>
      <pageMargins left="0.2" right="0.2" top="0.75" bottom="0.25" header="0.3" footer="0.3"/>
      <printOptions horizontalCentered="1"/>
      <pageSetup paperSize="5" scale="28" orientation="landscape" r:id="rId1"/>
    </customSheetView>
    <customSheetView guid="{CFE925A5-1DC8-413C-B238-342567D07E98}" fitToPage="1">
      <pane xSplit="1" ySplit="5" topLeftCell="BK6" activePane="bottomRight" state="frozen"/>
      <selection pane="bottomRight" activeCell="BZ30" sqref="BZ30"/>
      <pageMargins left="0.2" right="0.2" top="0.75" bottom="0.25" header="0.3" footer="0.3"/>
      <printOptions horizontalCentered="1"/>
      <pageSetup paperSize="5" scale="28" orientation="landscape" r:id="rId2"/>
    </customSheetView>
  </customSheetViews>
  <printOptions horizontalCentered="1"/>
  <pageMargins left="0.2" right="0.2" top="0.75" bottom="0.25" header="0.3" footer="0.3"/>
  <pageSetup paperSize="5" scale="28" orientation="landscape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customSheetViews>
    <customSheetView guid="{F38B4310-E489-43FF-953E-F1582AC83FA0}">
      <pageMargins left="0.7" right="0.7" top="0.75" bottom="0.75" header="0.3" footer="0.3"/>
    </customSheetView>
    <customSheetView guid="{CFE925A5-1DC8-413C-B238-342567D07E98}"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F38B4310-E489-43FF-953E-F1582AC83FA0}">
      <pageMargins left="0.7" right="0.7" top="0.75" bottom="0.75" header="0.3" footer="0.3"/>
    </customSheetView>
    <customSheetView guid="{CFE925A5-1DC8-413C-B238-342567D07E98}"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F38B4310-E489-43FF-953E-F1582AC83FA0}">
      <pageMargins left="0.7" right="0.7" top="0.75" bottom="0.75" header="0.3" footer="0.3"/>
    </customSheetView>
    <customSheetView guid="{CFE925A5-1DC8-413C-B238-342567D07E98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FY14 </vt:lpstr>
      <vt:lpstr>Sheet2</vt:lpstr>
      <vt:lpstr>Sheet3</vt:lpstr>
      <vt:lpstr>Sheet1</vt:lpstr>
    </vt:vector>
  </TitlesOfParts>
  <Company>Teligence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Jensen</dc:creator>
  <cp:lastModifiedBy>Yareth Mojica</cp:lastModifiedBy>
  <cp:lastPrinted>2013-02-19T20:44:58Z</cp:lastPrinted>
  <dcterms:created xsi:type="dcterms:W3CDTF">2013-02-19T20:13:56Z</dcterms:created>
  <dcterms:modified xsi:type="dcterms:W3CDTF">2018-09-11T18:25:01Z</dcterms:modified>
</cp:coreProperties>
</file>