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587c13a6b1f7f/Documents/CNYCF/Measuring the Dream Index - Overhaul/"/>
    </mc:Choice>
  </mc:AlternateContent>
  <xr:revisionPtr revIDLastSave="331" documentId="8_{4C5DF9F6-E954-4584-8FA9-14F7E13590CD}" xr6:coauthVersionLast="46" xr6:coauthVersionMax="46" xr10:uidLastSave="{C0743790-F119-4DDC-ADAC-A9722692F512}"/>
  <bookViews>
    <workbookView xWindow="-120" yWindow="-120" windowWidth="29040" windowHeight="15840" xr2:uid="{316D4525-769C-46FC-9B4E-11BBDCAF9D3A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2" i="1" l="1"/>
  <c r="L102" i="1"/>
  <c r="M100" i="1"/>
  <c r="L100" i="1"/>
  <c r="M101" i="1"/>
  <c r="L101" i="1"/>
  <c r="M99" i="1"/>
  <c r="L99" i="1"/>
  <c r="L94" i="1"/>
  <c r="M94" i="1"/>
  <c r="M93" i="1"/>
  <c r="L93" i="1"/>
  <c r="M92" i="1"/>
  <c r="L92" i="1"/>
  <c r="M91" i="1"/>
  <c r="L91" i="1"/>
</calcChain>
</file>

<file path=xl/sharedStrings.xml><?xml version="1.0" encoding="utf-8"?>
<sst xmlns="http://schemas.openxmlformats.org/spreadsheetml/2006/main" count="999" uniqueCount="159">
  <si>
    <t>Domain</t>
  </si>
  <si>
    <t>Indicator</t>
  </si>
  <si>
    <t>Notes</t>
  </si>
  <si>
    <t>Education</t>
  </si>
  <si>
    <t>Crime</t>
  </si>
  <si>
    <t>Graduation Rate</t>
  </si>
  <si>
    <t>Poverty</t>
  </si>
  <si>
    <t>Health</t>
  </si>
  <si>
    <t>Infant Mortality</t>
  </si>
  <si>
    <t>Life Expectancy</t>
  </si>
  <si>
    <t>Grade 8 Math</t>
  </si>
  <si>
    <t>Child Poverty</t>
  </si>
  <si>
    <t>Grade 4 ELA</t>
  </si>
  <si>
    <t>Download URL</t>
  </si>
  <si>
    <t>https://data.nysed.gov/files/assessment/18-19/3-8-2018-19.zip</t>
  </si>
  <si>
    <t>Year(s)</t>
  </si>
  <si>
    <t>https://data.nysed.gov/files/assessment/17-18/3-8-2017-18.zip</t>
  </si>
  <si>
    <t>https://data.nysed.gov/files/assessment/16-17/3-8-2016-17.zip</t>
  </si>
  <si>
    <t>https://data.nysed.gov/files/assessment/15-16/3-8-2015-16.zip</t>
  </si>
  <si>
    <t>https://data.nysed.gov/files/assessment/14-15/3-8-2014-15.zip</t>
  </si>
  <si>
    <t>https://data.nysed.gov/files/assessment/13-14/3-8-2013-14.zip</t>
  </si>
  <si>
    <t>File Name</t>
  </si>
  <si>
    <t>3-8_ELA_AND_MATH_RESEARCHER_FILE_2019.xlsx</t>
  </si>
  <si>
    <t>3-8_ELA_AND_MATH_RESEARCHER_FILE_2018.csv</t>
  </si>
  <si>
    <t>3-8_ELA_AND_MATH_RESEARCHER_FILE_2017.csv</t>
  </si>
  <si>
    <t>3-8_ELA_AND_MATH_RESEARCHER_FILE_2016.csv</t>
  </si>
  <si>
    <t>3-8_ELA_AND_MATH_RESEARCHER_FILE_2015.csv</t>
  </si>
  <si>
    <t>Retrieval Date</t>
  </si>
  <si>
    <t>3-8 ELA &amp; Math Assessment Data - 2013-2014.mdb</t>
  </si>
  <si>
    <t>Column Name(s)</t>
  </si>
  <si>
    <t>Tab, Table, or Page(s)</t>
  </si>
  <si>
    <t>3-8_ELA_AND_MATH_REPORT_FOR_RELEASE_2013</t>
  </si>
  <si>
    <t>3-8_ELA_AND_MATH_REPORT_FOR_RELEASE_2014</t>
  </si>
  <si>
    <t>3-8_ELA_AND_MATH_RESEARCHER_FIL</t>
  </si>
  <si>
    <t>COUNTY_DESC (E), ITEM_DESC (I), SUBGROUP_NAME (K), L3-L4_PCT (V)</t>
  </si>
  <si>
    <t>COUNTY_DESC, ITEM_DESC, SUBGROUP_NAME, L3-L4_PCT</t>
  </si>
  <si>
    <t>https://github.com/vera-institute/incarceration-trends/blob/master/incarceration_trends.xlsx?raw=true</t>
  </si>
  <si>
    <t>incarceration_trends.xlsx</t>
  </si>
  <si>
    <t>Sheet1</t>
  </si>
  <si>
    <t>year (B), state (D), county_name (E), black_prison_pop_rate (DF), white_prison_pop_rate (DI)</t>
  </si>
  <si>
    <t>https://data.nysed.gov/files/gradrate/19-20/gradrate.zip</t>
  </si>
  <si>
    <t>gradrate/GRAD_RATE_AND_OUTCOMES_2020.csv</t>
  </si>
  <si>
    <t>GRAD_RATE_AND_OUTCOMES_2020</t>
  </si>
  <si>
    <t>https://data.nysed.gov/files/gradrate/18-19/gradrate.zip</t>
  </si>
  <si>
    <t>https://data.nysed.gov/files/gradrate/17-18/gradrate_2018.zip</t>
  </si>
  <si>
    <t>https://data.nysed.gov/files/gradrate/16-17/gradrate_2017.zip</t>
  </si>
  <si>
    <t>https://data.nysed.gov/files/gradrate/15-16/gradrate_2016.zip</t>
  </si>
  <si>
    <t>https://data.nysed.gov/files/gradrate/14-15/gradrate_2015.zip</t>
  </si>
  <si>
    <t>county_name (L), subgroup_name (T), grad_pct (W)</t>
  </si>
  <si>
    <t>Percent of students in the cohort who earned either a Regents or Local diploma.</t>
  </si>
  <si>
    <t>county_name (L), subgroup_name (T), reg_adv_pct (AC)</t>
  </si>
  <si>
    <t xml:space="preserve">Percent of students in the cohort who earned a Regents diploma with Advanced Designation. </t>
  </si>
  <si>
    <t>gradrate/GRAD_RATE_AND_OUTCOMES_2019.csv</t>
  </si>
  <si>
    <t>GRAD_RATE_AND_OUTCOMES_2019</t>
  </si>
  <si>
    <t>GRAD_RATE_AND_OUTCOMES_2018.csv</t>
  </si>
  <si>
    <t>GRAD_RATE_AND_OUTCOMES_2018</t>
  </si>
  <si>
    <t>COUNTY_NAME (K), SUBGROUP_NAME (S), REG_ADV_PCT (AB)</t>
  </si>
  <si>
    <t>COUNTY_NAME (K), SUBGROUP_NAME (S), GRAD_PCT (V)</t>
  </si>
  <si>
    <t>GRAD_RATE_AND_OUTCOMES_2017.csv</t>
  </si>
  <si>
    <t>GRAD_RATE_AND_OUTCOMES_2017</t>
  </si>
  <si>
    <t>GRAD_RATE_AND_OUTCOMES_2016.csv</t>
  </si>
  <si>
    <t>GRAD_RATE_AND_OUTCOMES_2016</t>
  </si>
  <si>
    <t>COUNTY NAME (L), SUBGROUP_NAME (T), GRAD_PCT (W)</t>
  </si>
  <si>
    <t>GRAD_RATE_AND_OUTCOMES_2015.csv</t>
  </si>
  <si>
    <t>GRAD_RATE_AND_OUTCOMES_2015</t>
  </si>
  <si>
    <t>https://www.countyhealthrankings.org/sites/default/files/media/document/2021%20County%20Health%20Rankings%20New%20York%20Data%20-%20v1.xlsx</t>
  </si>
  <si>
    <t>https://www.countyhealthrankings.org/sites/default/files/media/document/2020%20County%20Health%20Rankings%20New%20York%20Data%20-%20v1_0.xlsx</t>
  </si>
  <si>
    <t>https://www.countyhealthrankings.org/sites/default/files/media/document/state/downloads/2019%20County%20Health%20Rankings%20New%20York%20Data%20-%20v1_0.xls</t>
  </si>
  <si>
    <t>https://www.countyhealthrankings.org/sites/default/files/media/document/state/downloads/2018%20County%20Health%20Rankings%20New%20York%20Data%20-%20v3.xls</t>
  </si>
  <si>
    <t>https://www.countyhealthrankings.org/sites/default/files/media/document/state/downloads/2017%20County%20Health%20Rankings%20New%20York%20Data%20-%20v2.xls</t>
  </si>
  <si>
    <t xml:space="preserve"> </t>
  </si>
  <si>
    <t>2019 County Health Rankings New York Data - v1_0.xls</t>
  </si>
  <si>
    <t>2018 County Health Rankings New York Data - v3.xls</t>
  </si>
  <si>
    <t>2017 County Health Rankings New York Data - v2.xls</t>
  </si>
  <si>
    <t>2021 County Health Rankings New York Data - v1.xlsx</t>
  </si>
  <si>
    <t>2020 County Health Rankings New York Data - v1_0.xlsx</t>
  </si>
  <si>
    <t>County (C), Infant Mortality Rate (Black) (BR), Infant Mortality Rate (White) (BX)</t>
  </si>
  <si>
    <t>County (C), Infant Mortality Rate (Black) (AB), Infant Mortality Rate (White) (AD)</t>
  </si>
  <si>
    <t>Additional Measure Data</t>
  </si>
  <si>
    <t>County (C), Infant Mortality Rate (Black) (O), Infant Mortality Rate (White) (X)</t>
  </si>
  <si>
    <t>County (C), Life Expectancy (Black) (M), Life Expectancy (White) (S)</t>
  </si>
  <si>
    <t>County (C), Life Expectancy (Black) (G), Life Expectancy (White) (I)</t>
  </si>
  <si>
    <t>Age-Adjusted Mortality</t>
  </si>
  <si>
    <t>Advanced Regents Graduation Rate</t>
  </si>
  <si>
    <t>County (C), Age-Adjusted Mortality (Black) (AF), Age-Adjusted Mortality (White) (AL)</t>
  </si>
  <si>
    <t>County (C), Age-Adjusted Mortality (Black) (N), Age-Adjusted Mortality (White) (P)</t>
  </si>
  <si>
    <t>County (C), Age-Adjusted Mortality (Black) (H), Age-Adjusted Mortality (White) (J)</t>
  </si>
  <si>
    <t>Median Household Income</t>
  </si>
  <si>
    <t>County (C), Household Income (Black) (FM), Household Income (White) (FS)</t>
  </si>
  <si>
    <t>County (C), Household Income (Black) (FK), Household Income (White) (FQ)</t>
  </si>
  <si>
    <t>County (C), Household Income (Black) (BQ), Household Income (White) (BS)</t>
  </si>
  <si>
    <t>County (C), Household Income (Black) (BM), Household Income (White) (BO)</t>
  </si>
  <si>
    <t>County (C), Household Income (White Alone) (BC), Household Income (Black Alone) (BD)</t>
  </si>
  <si>
    <t>Ranked Measure Data</t>
  </si>
  <si>
    <t>County (C), % Children in Poverty (Black) (FN), % Children in Poverty (White) (FP)</t>
  </si>
  <si>
    <t>County (C), % Children in Poverty (Black) (FE), % Children in Poverty (White) (FG)</t>
  </si>
  <si>
    <t>County (C), % Children in Poverty (Black) (DL), % Children in Poverty (White) (DN)</t>
  </si>
  <si>
    <t>County (C), % Children in Poverty (Black) (DP), % Children in Poverty (White) (DR)</t>
  </si>
  <si>
    <t>County (C), % Children in Poverty (Black) (DN), % Children in Poverty (White) (DP)</t>
  </si>
  <si>
    <t>County (C), YPLL Rate (Black) (O), YPLL Rate (White) (U)</t>
  </si>
  <si>
    <t>County (C), YPLL Rate (Black) (R), YPLL Rate (White) (Z)</t>
  </si>
  <si>
    <t>County (C), YPLL Rate (Black) (H), YPLL Rate (White) (J)</t>
  </si>
  <si>
    <t>Premature Death Rate</t>
  </si>
  <si>
    <t>Homocide Rate</t>
  </si>
  <si>
    <t>County (C), Homicide Rate (Black) (GH), Homicide Rate (White) (GN)</t>
  </si>
  <si>
    <t>County (C), Homicide Rate (Black) (GF), Homicide Rate (White) (GL)</t>
  </si>
  <si>
    <t>Child Mortality</t>
  </si>
  <si>
    <t>Low Birthweight</t>
  </si>
  <si>
    <t>Driving Alone to Work</t>
  </si>
  <si>
    <t>County (C), Child Mortality Rate (Black) (AY), Child Mortality Rate (White) (BE)</t>
  </si>
  <si>
    <t>County (C), Child Mortality Rate (Black) (U), Child Mortality Rate (White) (W)</t>
  </si>
  <si>
    <t>County (C), Child Mortality Rate (Black) (O), Child Mortality Rate (White) (Q)</t>
  </si>
  <si>
    <t>County (C), Teen Birth Rate (Black) (BL), Teen Birth Rate (White) (BN)</t>
  </si>
  <si>
    <t>County (C), Teen Birth Rate (Black) (CQ), Teen Birth Rate (White) (CW)</t>
  </si>
  <si>
    <t>County (C), % LBW (Black) (BA), % LBW (White) (BG)</t>
  </si>
  <si>
    <t>County (C), % LBW (Black) (AU), % LBW (White) (BA)</t>
  </si>
  <si>
    <t>County (C), % LBW (Black) (AB), % LBW (White) (AD)</t>
  </si>
  <si>
    <t>County (C), % Drive Alone (Black) (HS), % Drive Alone (White) (HY)</t>
  </si>
  <si>
    <t>County (C), % Drive Alone (Black) (EY), % Drive Alone (White) (FA)</t>
  </si>
  <si>
    <t>County (C), % Drive Alone (Black) (FA), % Drive Alone (White) (FC)</t>
  </si>
  <si>
    <t>Firearm Fatalities Rate</t>
  </si>
  <si>
    <t>County (C), Firearm Fatalities Rate (Black) (HS), Firearm Fatalities Rate (White) (HY)</t>
  </si>
  <si>
    <t>County (C), Firearm Fatalities Rate (Black) (HU), Firearm Fatalities Rate (White) (IA)</t>
  </si>
  <si>
    <t>Incarceration Rate - Jail</t>
  </si>
  <si>
    <t>Incarceration Rate - Prison</t>
  </si>
  <si>
    <t>https://www.criminaljustice.ny.gov/crimnet/ojsa/dispositions-adult-arrest-demographics/2016/Onondaga.xls</t>
  </si>
  <si>
    <t>https://www.criminaljustice.ny.gov/crimnet/ojsa/dispositions-adult-arrest-demographics/2017/Onondaga.xls</t>
  </si>
  <si>
    <t>https://www.criminaljustice.ny.gov/crimnet/ojsa/dispositions-adult-arrest-demographics/2018/Onondaga.xls</t>
  </si>
  <si>
    <t>https://www.criminaljustice.ny.gov/crimnet/ojsa/dispositions-adult-arrest-demographics/2019/Onondaga.xls</t>
  </si>
  <si>
    <t>Onondaga.xls</t>
  </si>
  <si>
    <t>Onondaga</t>
  </si>
  <si>
    <t>Proportion of Felony Arrests</t>
  </si>
  <si>
    <t>Proportion of Misdemeanor Arrests</t>
  </si>
  <si>
    <t>Probation for Felony</t>
  </si>
  <si>
    <t>Top Arrest Charge (A), White N (D), Black N (F), Total N (L)</t>
  </si>
  <si>
    <t>Top Arrest Charge (A), Sentences To: (B:C), White % (E), Black % (G)</t>
  </si>
  <si>
    <t>year (B), state (D), county_name (E), black_jail_pop (DF), white_jail_pop (DI)</t>
  </si>
  <si>
    <t>Portal URL</t>
  </si>
  <si>
    <t>https://github.com/vera-institute/incarceration-trends#readme</t>
  </si>
  <si>
    <t>Vera Institute of Justice, Incarceration Trends Dataset</t>
  </si>
  <si>
    <t>https://data.nysed.gov/downloads.php</t>
  </si>
  <si>
    <t>NYSED Graduation Rate Database</t>
  </si>
  <si>
    <t>Description</t>
  </si>
  <si>
    <t>NYSED 3-8 Assessment Database</t>
  </si>
  <si>
    <t>https://www.countyhealthrankings.org/app/new-york/2021/downloads</t>
  </si>
  <si>
    <t>Population Health Institute, County Health Rankings</t>
  </si>
  <si>
    <t>https://www.criminaljustice.ny.gov/crimnet/ojsa/dispositions-adult-arrest-demographics.html</t>
  </si>
  <si>
    <t>NYS DCJS Dispositions of Adult Arrests by Race</t>
  </si>
  <si>
    <t>White</t>
  </si>
  <si>
    <t>Black</t>
  </si>
  <si>
    <t>-</t>
  </si>
  <si>
    <t>Teen Birth Rate</t>
  </si>
  <si>
    <t>Years of Potential Life Lost (YPLL) Rate</t>
  </si>
  <si>
    <t>Drug Overdose Mortality Rate</t>
  </si>
  <si>
    <t>CHR</t>
  </si>
  <si>
    <t>Proportion of total arrests with dispositions resulting in probation for a felony as the maximum charge.</t>
  </si>
  <si>
    <t>Unhide in notes that denom is total arrests.</t>
  </si>
  <si>
    <t>Jail for Misdemeanor</t>
  </si>
  <si>
    <t>Proportion of all arrests in which misdemeanor(s) were the maximum penalty.  The denominator is the total arrests for a year with the maximum penalty of a misemeanor.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</si>
</sst>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1" fillId="0" borderId="0" xfId="0" applyFont="1" applyFill="1" applyBorder="1"/>
    <xf numFmtId="17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77E7-60A6-4104-9344-6817F7CF1F1B}">
  <dimension ref="A1:N116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33.140625" defaultRowHeight="15" x14ac:dyDescent="0.25"/>
  <cols>
    <col min="1" max="1" width="10.28515625" style="3" bestFit="1" customWidth="1"/>
    <col min="2" max="2" width="36.7109375" style="3" bestFit="1" customWidth="1"/>
    <col min="3" max="3" width="7.28515625" style="3" bestFit="1" customWidth="1"/>
    <col min="4" max="4" width="52.140625" style="3" bestFit="1" customWidth="1"/>
    <col min="5" max="5" width="90.7109375" style="3" bestFit="1" customWidth="1"/>
    <col min="6" max="6" width="167.42578125" style="3" bestFit="1" customWidth="1"/>
    <col min="7" max="7" width="52.28515625" style="3" bestFit="1" customWidth="1"/>
    <col min="8" max="8" width="46" style="3" bestFit="1" customWidth="1"/>
    <col min="9" max="9" width="88.42578125" style="3" bestFit="1" customWidth="1"/>
    <col min="10" max="10" width="13.7109375" style="5" bestFit="1" customWidth="1"/>
    <col min="11" max="11" width="89.85546875" style="3" bestFit="1" customWidth="1"/>
    <col min="12" max="12" width="9.28515625" style="3" bestFit="1" customWidth="1"/>
    <col min="13" max="13" width="10.28515625" style="3" bestFit="1" customWidth="1"/>
    <col min="14" max="14" width="163.7109375" style="3" bestFit="1" customWidth="1"/>
    <col min="15" max="16384" width="33.140625" style="3"/>
  </cols>
  <sheetData>
    <row r="1" spans="1:13" x14ac:dyDescent="0.25">
      <c r="A1" s="1" t="s">
        <v>0</v>
      </c>
      <c r="B1" s="1" t="s">
        <v>1</v>
      </c>
      <c r="C1" s="1" t="s">
        <v>15</v>
      </c>
      <c r="D1" s="1" t="s">
        <v>142</v>
      </c>
      <c r="E1" s="1" t="s">
        <v>137</v>
      </c>
      <c r="F1" s="1" t="s">
        <v>13</v>
      </c>
      <c r="G1" s="1" t="s">
        <v>21</v>
      </c>
      <c r="H1" s="1" t="s">
        <v>30</v>
      </c>
      <c r="I1" s="1" t="s">
        <v>29</v>
      </c>
      <c r="J1" s="2" t="s">
        <v>27</v>
      </c>
      <c r="K1" s="1" t="s">
        <v>2</v>
      </c>
      <c r="L1" s="1" t="s">
        <v>148</v>
      </c>
      <c r="M1" s="1" t="s">
        <v>149</v>
      </c>
    </row>
    <row r="2" spans="1:13" x14ac:dyDescent="0.25">
      <c r="A2" s="4" t="s">
        <v>4</v>
      </c>
      <c r="B2" s="4" t="s">
        <v>124</v>
      </c>
      <c r="C2" s="4">
        <v>2018</v>
      </c>
      <c r="D2" s="4" t="s">
        <v>139</v>
      </c>
      <c r="E2" s="4" t="s">
        <v>138</v>
      </c>
      <c r="F2" s="3" t="s">
        <v>36</v>
      </c>
      <c r="G2" s="3" t="s">
        <v>37</v>
      </c>
      <c r="H2" s="3" t="s">
        <v>38</v>
      </c>
      <c r="I2" s="3" t="s">
        <v>39</v>
      </c>
      <c r="J2" s="5">
        <v>44296</v>
      </c>
      <c r="K2" s="6"/>
      <c r="L2" s="4" t="s">
        <v>150</v>
      </c>
      <c r="M2" s="4" t="s">
        <v>150</v>
      </c>
    </row>
    <row r="3" spans="1:13" x14ac:dyDescent="0.25">
      <c r="A3" s="4" t="s">
        <v>4</v>
      </c>
      <c r="B3" s="4" t="s">
        <v>124</v>
      </c>
      <c r="C3" s="4">
        <v>2017</v>
      </c>
      <c r="D3" s="4" t="s">
        <v>139</v>
      </c>
      <c r="E3" s="4" t="s">
        <v>138</v>
      </c>
      <c r="F3" s="4" t="s">
        <v>36</v>
      </c>
      <c r="G3" s="3" t="s">
        <v>37</v>
      </c>
      <c r="H3" s="3" t="s">
        <v>38</v>
      </c>
      <c r="I3" s="3" t="s">
        <v>39</v>
      </c>
      <c r="J3" s="5">
        <v>44296</v>
      </c>
      <c r="K3" s="6"/>
      <c r="L3" s="4" t="s">
        <v>150</v>
      </c>
      <c r="M3" s="4" t="s">
        <v>150</v>
      </c>
    </row>
    <row r="4" spans="1:13" x14ac:dyDescent="0.25">
      <c r="A4" s="4" t="s">
        <v>4</v>
      </c>
      <c r="B4" s="4" t="s">
        <v>124</v>
      </c>
      <c r="C4" s="4">
        <v>2016</v>
      </c>
      <c r="D4" s="4" t="s">
        <v>139</v>
      </c>
      <c r="E4" s="4" t="s">
        <v>138</v>
      </c>
      <c r="F4" s="3" t="s">
        <v>36</v>
      </c>
      <c r="G4" s="3" t="s">
        <v>37</v>
      </c>
      <c r="H4" s="4" t="s">
        <v>38</v>
      </c>
      <c r="I4" s="4" t="s">
        <v>39</v>
      </c>
      <c r="J4" s="5">
        <v>44296</v>
      </c>
      <c r="K4" s="6"/>
      <c r="L4" s="3">
        <v>225.79</v>
      </c>
      <c r="M4" s="3">
        <v>2937.72</v>
      </c>
    </row>
    <row r="5" spans="1:13" x14ac:dyDescent="0.25">
      <c r="A5" s="4" t="s">
        <v>4</v>
      </c>
      <c r="B5" s="4" t="s">
        <v>124</v>
      </c>
      <c r="C5" s="4">
        <v>2015</v>
      </c>
      <c r="D5" s="4" t="s">
        <v>139</v>
      </c>
      <c r="E5" s="4" t="s">
        <v>138</v>
      </c>
      <c r="F5" s="3" t="s">
        <v>36</v>
      </c>
      <c r="G5" s="3" t="s">
        <v>37</v>
      </c>
      <c r="H5" s="3" t="s">
        <v>38</v>
      </c>
      <c r="I5" s="3" t="s">
        <v>39</v>
      </c>
      <c r="J5" s="5">
        <v>44296</v>
      </c>
      <c r="K5" s="6"/>
      <c r="L5" s="3">
        <v>216.58</v>
      </c>
      <c r="M5" s="3">
        <v>2940.02</v>
      </c>
    </row>
    <row r="6" spans="1:13" x14ac:dyDescent="0.25">
      <c r="A6" s="4" t="s">
        <v>4</v>
      </c>
      <c r="B6" s="4" t="s">
        <v>124</v>
      </c>
      <c r="C6" s="4">
        <v>2014</v>
      </c>
      <c r="D6" s="4" t="s">
        <v>139</v>
      </c>
      <c r="E6" s="4" t="s">
        <v>138</v>
      </c>
      <c r="F6" s="3" t="s">
        <v>36</v>
      </c>
      <c r="G6" s="3" t="s">
        <v>37</v>
      </c>
      <c r="H6" s="3" t="s">
        <v>38</v>
      </c>
      <c r="I6" s="3" t="s">
        <v>39</v>
      </c>
      <c r="J6" s="5">
        <v>44296</v>
      </c>
      <c r="K6" s="6"/>
      <c r="L6" s="3">
        <v>214.54</v>
      </c>
      <c r="M6" s="3">
        <v>2962.63</v>
      </c>
    </row>
    <row r="7" spans="1:13" x14ac:dyDescent="0.25">
      <c r="A7" s="4" t="s">
        <v>4</v>
      </c>
      <c r="B7" s="4" t="s">
        <v>124</v>
      </c>
      <c r="C7" s="4">
        <v>2013</v>
      </c>
      <c r="D7" s="4" t="s">
        <v>139</v>
      </c>
      <c r="E7" s="4" t="s">
        <v>138</v>
      </c>
      <c r="F7" s="4" t="s">
        <v>36</v>
      </c>
      <c r="G7" s="3" t="s">
        <v>37</v>
      </c>
      <c r="H7" s="4" t="s">
        <v>38</v>
      </c>
      <c r="I7" s="4" t="s">
        <v>39</v>
      </c>
      <c r="J7" s="5">
        <v>44296</v>
      </c>
      <c r="K7" s="4" t="s">
        <v>70</v>
      </c>
      <c r="L7" s="3">
        <v>213.1</v>
      </c>
      <c r="M7" s="3">
        <v>3085.55</v>
      </c>
    </row>
    <row r="8" spans="1:13" x14ac:dyDescent="0.25">
      <c r="A8" s="4" t="s">
        <v>4</v>
      </c>
      <c r="B8" s="4" t="s">
        <v>124</v>
      </c>
      <c r="C8" s="4">
        <v>2012</v>
      </c>
      <c r="D8" s="4" t="s">
        <v>139</v>
      </c>
      <c r="E8" s="4" t="s">
        <v>138</v>
      </c>
      <c r="F8" s="3" t="s">
        <v>36</v>
      </c>
      <c r="G8" s="3" t="s">
        <v>37</v>
      </c>
      <c r="H8" s="3" t="s">
        <v>38</v>
      </c>
      <c r="I8" s="3" t="s">
        <v>39</v>
      </c>
      <c r="J8" s="5">
        <v>44296</v>
      </c>
      <c r="K8" s="3" t="s">
        <v>70</v>
      </c>
      <c r="L8" s="3">
        <v>209.55</v>
      </c>
      <c r="M8" s="3">
        <v>3067.99</v>
      </c>
    </row>
    <row r="9" spans="1:13" x14ac:dyDescent="0.25">
      <c r="A9" s="4" t="s">
        <v>4</v>
      </c>
      <c r="B9" s="4" t="s">
        <v>124</v>
      </c>
      <c r="C9" s="4">
        <v>2011</v>
      </c>
      <c r="D9" s="4" t="s">
        <v>139</v>
      </c>
      <c r="E9" s="4" t="s">
        <v>138</v>
      </c>
      <c r="F9" s="3" t="s">
        <v>36</v>
      </c>
      <c r="G9" s="3" t="s">
        <v>37</v>
      </c>
      <c r="H9" s="3" t="s">
        <v>38</v>
      </c>
      <c r="I9" s="3" t="s">
        <v>39</v>
      </c>
      <c r="J9" s="5">
        <v>44296</v>
      </c>
      <c r="K9" s="3" t="s">
        <v>70</v>
      </c>
      <c r="L9" s="3">
        <v>225.34</v>
      </c>
      <c r="M9" s="3">
        <v>3149.36</v>
      </c>
    </row>
    <row r="10" spans="1:13" x14ac:dyDescent="0.25">
      <c r="A10" s="4" t="s">
        <v>4</v>
      </c>
      <c r="B10" s="4" t="s">
        <v>124</v>
      </c>
      <c r="C10" s="4">
        <v>2010</v>
      </c>
      <c r="D10" s="4" t="s">
        <v>139</v>
      </c>
      <c r="E10" s="4" t="s">
        <v>138</v>
      </c>
      <c r="F10" s="3" t="s">
        <v>36</v>
      </c>
      <c r="G10" s="3" t="s">
        <v>37</v>
      </c>
      <c r="H10" s="3" t="s">
        <v>38</v>
      </c>
      <c r="I10" s="3" t="s">
        <v>39</v>
      </c>
      <c r="J10" s="5">
        <v>44296</v>
      </c>
      <c r="K10" s="3" t="s">
        <v>70</v>
      </c>
      <c r="L10" s="3">
        <v>211.8</v>
      </c>
      <c r="M10" s="3">
        <v>3217.18</v>
      </c>
    </row>
    <row r="11" spans="1:13" x14ac:dyDescent="0.25">
      <c r="A11" s="4" t="s">
        <v>4</v>
      </c>
      <c r="B11" s="4" t="s">
        <v>123</v>
      </c>
      <c r="C11" s="4">
        <v>2018</v>
      </c>
      <c r="D11" s="4" t="s">
        <v>139</v>
      </c>
      <c r="E11" s="4" t="s">
        <v>138</v>
      </c>
      <c r="F11" s="3" t="s">
        <v>36</v>
      </c>
      <c r="G11" s="3" t="s">
        <v>37</v>
      </c>
      <c r="H11" s="3" t="s">
        <v>38</v>
      </c>
      <c r="I11" s="3" t="s">
        <v>136</v>
      </c>
      <c r="J11" s="5">
        <v>44296</v>
      </c>
      <c r="K11" s="6"/>
      <c r="L11" s="3">
        <v>176.24</v>
      </c>
      <c r="M11" s="3">
        <v>1259.68</v>
      </c>
    </row>
    <row r="12" spans="1:13" x14ac:dyDescent="0.25">
      <c r="A12" s="4" t="s">
        <v>4</v>
      </c>
      <c r="B12" s="4" t="s">
        <v>123</v>
      </c>
      <c r="C12" s="4">
        <v>2017</v>
      </c>
      <c r="D12" s="4" t="s">
        <v>139</v>
      </c>
      <c r="E12" s="4" t="s">
        <v>138</v>
      </c>
      <c r="F12" s="4" t="s">
        <v>36</v>
      </c>
      <c r="G12" s="3" t="s">
        <v>37</v>
      </c>
      <c r="H12" s="3" t="s">
        <v>38</v>
      </c>
      <c r="I12" s="3" t="s">
        <v>136</v>
      </c>
      <c r="J12" s="5">
        <v>44296</v>
      </c>
      <c r="K12" s="6"/>
      <c r="L12" s="3">
        <v>200.88</v>
      </c>
      <c r="M12" s="3">
        <v>1458.61</v>
      </c>
    </row>
    <row r="13" spans="1:13" x14ac:dyDescent="0.25">
      <c r="A13" s="4" t="s">
        <v>4</v>
      </c>
      <c r="B13" s="4" t="s">
        <v>123</v>
      </c>
      <c r="C13" s="4">
        <v>2016</v>
      </c>
      <c r="D13" s="4" t="s">
        <v>139</v>
      </c>
      <c r="E13" s="4" t="s">
        <v>138</v>
      </c>
      <c r="F13" s="3" t="s">
        <v>36</v>
      </c>
      <c r="G13" s="3" t="s">
        <v>37</v>
      </c>
      <c r="H13" s="4" t="s">
        <v>38</v>
      </c>
      <c r="I13" s="3" t="s">
        <v>136</v>
      </c>
      <c r="J13" s="5">
        <v>44296</v>
      </c>
      <c r="K13" s="6"/>
      <c r="L13" s="3">
        <v>200.52</v>
      </c>
      <c r="M13" s="3">
        <v>1463.26</v>
      </c>
    </row>
    <row r="14" spans="1:13" x14ac:dyDescent="0.25">
      <c r="A14" s="4" t="s">
        <v>4</v>
      </c>
      <c r="B14" s="4" t="s">
        <v>123</v>
      </c>
      <c r="C14" s="4">
        <v>2015</v>
      </c>
      <c r="D14" s="4" t="s">
        <v>139</v>
      </c>
      <c r="E14" s="4" t="s">
        <v>138</v>
      </c>
      <c r="F14" s="3" t="s">
        <v>36</v>
      </c>
      <c r="G14" s="3" t="s">
        <v>37</v>
      </c>
      <c r="H14" s="3" t="s">
        <v>38</v>
      </c>
      <c r="I14" s="3" t="s">
        <v>136</v>
      </c>
      <c r="J14" s="5">
        <v>44296</v>
      </c>
      <c r="K14" s="6"/>
      <c r="L14" s="3">
        <v>203.09</v>
      </c>
      <c r="M14" s="3">
        <v>1373.5</v>
      </c>
    </row>
    <row r="15" spans="1:13" x14ac:dyDescent="0.25">
      <c r="A15" s="4" t="s">
        <v>4</v>
      </c>
      <c r="B15" s="4" t="s">
        <v>123</v>
      </c>
      <c r="C15" s="4">
        <v>2014</v>
      </c>
      <c r="D15" s="4" t="s">
        <v>139</v>
      </c>
      <c r="E15" s="4" t="s">
        <v>138</v>
      </c>
      <c r="F15" s="3" t="s">
        <v>36</v>
      </c>
      <c r="G15" s="3" t="s">
        <v>37</v>
      </c>
      <c r="H15" s="3" t="s">
        <v>38</v>
      </c>
      <c r="I15" s="3" t="s">
        <v>136</v>
      </c>
      <c r="J15" s="5">
        <v>44296</v>
      </c>
      <c r="K15" s="6"/>
      <c r="L15" s="3">
        <v>218.2</v>
      </c>
      <c r="M15" s="3">
        <v>1583.04</v>
      </c>
    </row>
    <row r="16" spans="1:13" x14ac:dyDescent="0.25">
      <c r="A16" s="4" t="s">
        <v>4</v>
      </c>
      <c r="B16" s="4" t="s">
        <v>123</v>
      </c>
      <c r="C16" s="4">
        <v>2013</v>
      </c>
      <c r="D16" s="4" t="s">
        <v>139</v>
      </c>
      <c r="E16" s="4" t="s">
        <v>138</v>
      </c>
      <c r="F16" s="4" t="s">
        <v>36</v>
      </c>
      <c r="G16" s="3" t="s">
        <v>37</v>
      </c>
      <c r="H16" s="4" t="s">
        <v>38</v>
      </c>
      <c r="I16" s="3" t="s">
        <v>136</v>
      </c>
      <c r="J16" s="5">
        <v>44296</v>
      </c>
      <c r="K16" s="4" t="s">
        <v>70</v>
      </c>
      <c r="L16" s="3">
        <v>208.98</v>
      </c>
      <c r="M16" s="3">
        <v>1559.56</v>
      </c>
    </row>
    <row r="17" spans="1:13" x14ac:dyDescent="0.25">
      <c r="A17" s="4" t="s">
        <v>4</v>
      </c>
      <c r="B17" s="4" t="s">
        <v>123</v>
      </c>
      <c r="C17" s="4">
        <v>2012</v>
      </c>
      <c r="D17" s="4" t="s">
        <v>139</v>
      </c>
      <c r="E17" s="4" t="s">
        <v>138</v>
      </c>
      <c r="F17" s="3" t="s">
        <v>36</v>
      </c>
      <c r="G17" s="3" t="s">
        <v>37</v>
      </c>
      <c r="H17" s="3" t="s">
        <v>38</v>
      </c>
      <c r="I17" s="3" t="s">
        <v>136</v>
      </c>
      <c r="J17" s="5">
        <v>44296</v>
      </c>
      <c r="K17" s="3" t="s">
        <v>70</v>
      </c>
      <c r="L17" s="3">
        <v>207.46</v>
      </c>
      <c r="M17" s="3">
        <v>1638.65</v>
      </c>
    </row>
    <row r="18" spans="1:13" x14ac:dyDescent="0.25">
      <c r="A18" s="4" t="s">
        <v>4</v>
      </c>
      <c r="B18" s="4" t="s">
        <v>123</v>
      </c>
      <c r="C18" s="4">
        <v>2011</v>
      </c>
      <c r="D18" s="4" t="s">
        <v>139</v>
      </c>
      <c r="E18" s="4" t="s">
        <v>138</v>
      </c>
      <c r="F18" s="3" t="s">
        <v>36</v>
      </c>
      <c r="G18" s="3" t="s">
        <v>37</v>
      </c>
      <c r="H18" s="3" t="s">
        <v>38</v>
      </c>
      <c r="I18" s="3" t="s">
        <v>136</v>
      </c>
      <c r="J18" s="5">
        <v>44296</v>
      </c>
      <c r="K18" s="3" t="s">
        <v>70</v>
      </c>
      <c r="L18" s="3">
        <v>191.21</v>
      </c>
      <c r="M18" s="3">
        <v>1594.97</v>
      </c>
    </row>
    <row r="19" spans="1:13" x14ac:dyDescent="0.25">
      <c r="A19" s="4" t="s">
        <v>4</v>
      </c>
      <c r="B19" s="4" t="s">
        <v>123</v>
      </c>
      <c r="C19" s="4">
        <v>2010</v>
      </c>
      <c r="D19" s="4" t="s">
        <v>139</v>
      </c>
      <c r="E19" s="4" t="s">
        <v>138</v>
      </c>
      <c r="F19" s="3" t="s">
        <v>36</v>
      </c>
      <c r="G19" s="3" t="s">
        <v>37</v>
      </c>
      <c r="H19" s="3" t="s">
        <v>38</v>
      </c>
      <c r="I19" s="3" t="s">
        <v>136</v>
      </c>
      <c r="J19" s="5">
        <v>44296</v>
      </c>
      <c r="K19" s="3" t="s">
        <v>70</v>
      </c>
      <c r="L19" s="3">
        <v>200.9</v>
      </c>
      <c r="M19" s="3">
        <v>1750.97</v>
      </c>
    </row>
    <row r="20" spans="1:13" x14ac:dyDescent="0.25">
      <c r="A20" s="4" t="s">
        <v>3</v>
      </c>
      <c r="B20" s="4" t="s">
        <v>12</v>
      </c>
      <c r="C20" s="4">
        <v>2019</v>
      </c>
      <c r="D20" s="4" t="s">
        <v>143</v>
      </c>
      <c r="E20" s="4" t="s">
        <v>140</v>
      </c>
      <c r="F20" s="3" t="s">
        <v>14</v>
      </c>
      <c r="G20" s="3" t="s">
        <v>22</v>
      </c>
      <c r="H20" s="3" t="s">
        <v>33</v>
      </c>
      <c r="I20" s="3" t="s">
        <v>34</v>
      </c>
      <c r="J20" s="5">
        <v>44296</v>
      </c>
      <c r="K20" s="3" t="s">
        <v>70</v>
      </c>
      <c r="L20" s="4" t="s">
        <v>150</v>
      </c>
      <c r="M20" s="3" t="s">
        <v>150</v>
      </c>
    </row>
    <row r="21" spans="1:13" x14ac:dyDescent="0.25">
      <c r="A21" s="4" t="s">
        <v>3</v>
      </c>
      <c r="B21" s="4" t="s">
        <v>12</v>
      </c>
      <c r="C21" s="4">
        <v>2018</v>
      </c>
      <c r="D21" s="4" t="s">
        <v>143</v>
      </c>
      <c r="E21" s="4" t="s">
        <v>140</v>
      </c>
      <c r="F21" s="3" t="s">
        <v>16</v>
      </c>
      <c r="G21" s="3" t="s">
        <v>23</v>
      </c>
      <c r="H21" s="3" t="s">
        <v>33</v>
      </c>
      <c r="I21" s="3" t="s">
        <v>34</v>
      </c>
      <c r="J21" s="5">
        <v>44296</v>
      </c>
      <c r="K21" s="3" t="s">
        <v>70</v>
      </c>
      <c r="L21" s="3">
        <v>46</v>
      </c>
      <c r="M21" s="3">
        <v>15</v>
      </c>
    </row>
    <row r="22" spans="1:13" x14ac:dyDescent="0.25">
      <c r="A22" s="4" t="s">
        <v>3</v>
      </c>
      <c r="B22" s="4" t="s">
        <v>12</v>
      </c>
      <c r="C22" s="4">
        <v>2017</v>
      </c>
      <c r="D22" s="4" t="s">
        <v>143</v>
      </c>
      <c r="E22" s="4" t="s">
        <v>140</v>
      </c>
      <c r="F22" s="3" t="s">
        <v>17</v>
      </c>
      <c r="G22" s="3" t="s">
        <v>24</v>
      </c>
      <c r="H22" s="3" t="s">
        <v>33</v>
      </c>
      <c r="I22" s="3" t="s">
        <v>34</v>
      </c>
      <c r="J22" s="5">
        <v>44296</v>
      </c>
      <c r="K22" s="3" t="s">
        <v>70</v>
      </c>
      <c r="L22" s="3">
        <v>41</v>
      </c>
      <c r="M22" s="3">
        <v>12</v>
      </c>
    </row>
    <row r="23" spans="1:13" x14ac:dyDescent="0.25">
      <c r="A23" s="4" t="s">
        <v>3</v>
      </c>
      <c r="B23" s="4" t="s">
        <v>12</v>
      </c>
      <c r="C23" s="4">
        <v>2016</v>
      </c>
      <c r="D23" s="4" t="s">
        <v>143</v>
      </c>
      <c r="E23" s="4" t="s">
        <v>140</v>
      </c>
      <c r="F23" s="3" t="s">
        <v>18</v>
      </c>
      <c r="G23" s="3" t="s">
        <v>25</v>
      </c>
      <c r="H23" s="3" t="s">
        <v>33</v>
      </c>
      <c r="I23" s="3" t="s">
        <v>34</v>
      </c>
      <c r="J23" s="5">
        <v>44296</v>
      </c>
      <c r="K23" s="3" t="s">
        <v>70</v>
      </c>
      <c r="L23" s="3">
        <v>41</v>
      </c>
      <c r="M23" s="3">
        <v>10</v>
      </c>
    </row>
    <row r="24" spans="1:13" x14ac:dyDescent="0.25">
      <c r="A24" s="4" t="s">
        <v>3</v>
      </c>
      <c r="B24" s="4" t="s">
        <v>12</v>
      </c>
      <c r="C24" s="4">
        <v>2015</v>
      </c>
      <c r="D24" s="4" t="s">
        <v>143</v>
      </c>
      <c r="E24" s="4" t="s">
        <v>140</v>
      </c>
      <c r="F24" s="3" t="s">
        <v>19</v>
      </c>
      <c r="G24" s="3" t="s">
        <v>26</v>
      </c>
      <c r="H24" s="3" t="s">
        <v>33</v>
      </c>
      <c r="I24" s="3" t="s">
        <v>34</v>
      </c>
      <c r="J24" s="5">
        <v>44296</v>
      </c>
      <c r="K24" s="3" t="s">
        <v>70</v>
      </c>
      <c r="L24" s="4" t="s">
        <v>150</v>
      </c>
      <c r="M24" s="4" t="s">
        <v>150</v>
      </c>
    </row>
    <row r="25" spans="1:13" x14ac:dyDescent="0.25">
      <c r="A25" s="4" t="s">
        <v>3</v>
      </c>
      <c r="B25" s="4" t="s">
        <v>12</v>
      </c>
      <c r="C25" s="4">
        <v>2014</v>
      </c>
      <c r="D25" s="4" t="s">
        <v>143</v>
      </c>
      <c r="E25" s="4" t="s">
        <v>140</v>
      </c>
      <c r="F25" s="3" t="s">
        <v>20</v>
      </c>
      <c r="G25" s="3" t="s">
        <v>28</v>
      </c>
      <c r="H25" s="3" t="s">
        <v>32</v>
      </c>
      <c r="I25" s="3" t="s">
        <v>35</v>
      </c>
      <c r="J25" s="5">
        <v>44296</v>
      </c>
      <c r="K25" s="3" t="s">
        <v>70</v>
      </c>
      <c r="L25" s="4" t="s">
        <v>150</v>
      </c>
      <c r="M25" s="4" t="s">
        <v>150</v>
      </c>
    </row>
    <row r="26" spans="1:13" x14ac:dyDescent="0.25">
      <c r="A26" s="4" t="s">
        <v>3</v>
      </c>
      <c r="B26" s="4" t="s">
        <v>12</v>
      </c>
      <c r="C26" s="4">
        <v>2013</v>
      </c>
      <c r="D26" s="4" t="s">
        <v>143</v>
      </c>
      <c r="E26" s="4" t="s">
        <v>140</v>
      </c>
      <c r="F26" s="3" t="s">
        <v>20</v>
      </c>
      <c r="G26" s="3" t="s">
        <v>28</v>
      </c>
      <c r="H26" s="3" t="s">
        <v>31</v>
      </c>
      <c r="I26" s="3" t="s">
        <v>35</v>
      </c>
      <c r="J26" s="5">
        <v>44296</v>
      </c>
      <c r="K26" s="3" t="s">
        <v>70</v>
      </c>
      <c r="L26" s="4" t="s">
        <v>150</v>
      </c>
      <c r="M26" s="4" t="s">
        <v>150</v>
      </c>
    </row>
    <row r="27" spans="1:13" x14ac:dyDescent="0.25">
      <c r="A27" s="4" t="s">
        <v>3</v>
      </c>
      <c r="B27" s="4" t="s">
        <v>10</v>
      </c>
      <c r="C27" s="4">
        <v>2019</v>
      </c>
      <c r="D27" s="4" t="s">
        <v>143</v>
      </c>
      <c r="E27" s="4" t="s">
        <v>140</v>
      </c>
      <c r="F27" s="3" t="s">
        <v>14</v>
      </c>
      <c r="G27" s="3" t="s">
        <v>22</v>
      </c>
      <c r="H27" s="3" t="s">
        <v>33</v>
      </c>
      <c r="I27" s="3" t="s">
        <v>34</v>
      </c>
      <c r="J27" s="5">
        <v>44296</v>
      </c>
      <c r="K27" s="3" t="s">
        <v>70</v>
      </c>
      <c r="L27" s="4" t="s">
        <v>150</v>
      </c>
      <c r="M27" s="4" t="s">
        <v>150</v>
      </c>
    </row>
    <row r="28" spans="1:13" x14ac:dyDescent="0.25">
      <c r="A28" s="4" t="s">
        <v>3</v>
      </c>
      <c r="B28" s="4" t="s">
        <v>10</v>
      </c>
      <c r="C28" s="4">
        <v>2018</v>
      </c>
      <c r="D28" s="4" t="s">
        <v>143</v>
      </c>
      <c r="E28" s="4" t="s">
        <v>140</v>
      </c>
      <c r="F28" s="3" t="s">
        <v>16</v>
      </c>
      <c r="G28" s="3" t="s">
        <v>23</v>
      </c>
      <c r="H28" s="3" t="s">
        <v>33</v>
      </c>
      <c r="I28" s="3" t="s">
        <v>34</v>
      </c>
      <c r="J28" s="5">
        <v>44296</v>
      </c>
      <c r="K28" s="3" t="s">
        <v>70</v>
      </c>
      <c r="L28" s="3">
        <v>26</v>
      </c>
      <c r="M28" s="3">
        <v>6</v>
      </c>
    </row>
    <row r="29" spans="1:13" x14ac:dyDescent="0.25">
      <c r="A29" s="4" t="s">
        <v>3</v>
      </c>
      <c r="B29" s="4" t="s">
        <v>10</v>
      </c>
      <c r="C29" s="4">
        <v>2017</v>
      </c>
      <c r="D29" s="4" t="s">
        <v>143</v>
      </c>
      <c r="E29" s="4" t="s">
        <v>140</v>
      </c>
      <c r="F29" s="3" t="s">
        <v>17</v>
      </c>
      <c r="G29" s="3" t="s">
        <v>24</v>
      </c>
      <c r="H29" s="3" t="s">
        <v>33</v>
      </c>
      <c r="I29" s="3" t="s">
        <v>34</v>
      </c>
      <c r="J29" s="5">
        <v>44296</v>
      </c>
      <c r="K29" s="3" t="s">
        <v>70</v>
      </c>
      <c r="L29" s="3">
        <v>15</v>
      </c>
      <c r="M29" s="3">
        <v>2</v>
      </c>
    </row>
    <row r="30" spans="1:13" x14ac:dyDescent="0.25">
      <c r="A30" s="4" t="s">
        <v>3</v>
      </c>
      <c r="B30" s="4" t="s">
        <v>10</v>
      </c>
      <c r="C30" s="4">
        <v>2016</v>
      </c>
      <c r="D30" s="4" t="s">
        <v>143</v>
      </c>
      <c r="E30" s="4" t="s">
        <v>140</v>
      </c>
      <c r="F30" s="3" t="s">
        <v>18</v>
      </c>
      <c r="G30" s="3" t="s">
        <v>25</v>
      </c>
      <c r="H30" s="3" t="s">
        <v>33</v>
      </c>
      <c r="I30" s="3" t="s">
        <v>34</v>
      </c>
      <c r="J30" s="5">
        <v>44296</v>
      </c>
      <c r="K30" s="3" t="s">
        <v>70</v>
      </c>
      <c r="L30" s="3">
        <v>20</v>
      </c>
      <c r="M30" s="3">
        <v>3</v>
      </c>
    </row>
    <row r="31" spans="1:13" x14ac:dyDescent="0.25">
      <c r="A31" s="4" t="s">
        <v>3</v>
      </c>
      <c r="B31" s="4" t="s">
        <v>10</v>
      </c>
      <c r="C31" s="4">
        <v>2015</v>
      </c>
      <c r="D31" s="4" t="s">
        <v>143</v>
      </c>
      <c r="E31" s="4" t="s">
        <v>140</v>
      </c>
      <c r="F31" s="3" t="s">
        <v>19</v>
      </c>
      <c r="G31" s="3" t="s">
        <v>26</v>
      </c>
      <c r="H31" s="3" t="s">
        <v>33</v>
      </c>
      <c r="I31" s="3" t="s">
        <v>34</v>
      </c>
      <c r="J31" s="5">
        <v>44296</v>
      </c>
      <c r="K31" s="3" t="s">
        <v>70</v>
      </c>
      <c r="L31" s="4" t="s">
        <v>150</v>
      </c>
      <c r="M31" s="4" t="s">
        <v>150</v>
      </c>
    </row>
    <row r="32" spans="1:13" x14ac:dyDescent="0.25">
      <c r="A32" s="4" t="s">
        <v>3</v>
      </c>
      <c r="B32" s="4" t="s">
        <v>10</v>
      </c>
      <c r="C32" s="4">
        <v>2014</v>
      </c>
      <c r="D32" s="4" t="s">
        <v>143</v>
      </c>
      <c r="E32" s="4" t="s">
        <v>140</v>
      </c>
      <c r="F32" s="3" t="s">
        <v>20</v>
      </c>
      <c r="G32" s="3" t="s">
        <v>28</v>
      </c>
      <c r="H32" s="3" t="s">
        <v>32</v>
      </c>
      <c r="I32" s="3" t="s">
        <v>35</v>
      </c>
      <c r="J32" s="5">
        <v>44296</v>
      </c>
      <c r="K32" s="3" t="s">
        <v>70</v>
      </c>
      <c r="L32" s="4" t="s">
        <v>150</v>
      </c>
      <c r="M32" s="4" t="s">
        <v>150</v>
      </c>
    </row>
    <row r="33" spans="1:13" x14ac:dyDescent="0.25">
      <c r="A33" s="4" t="s">
        <v>3</v>
      </c>
      <c r="B33" s="4" t="s">
        <v>10</v>
      </c>
      <c r="C33" s="4">
        <v>2013</v>
      </c>
      <c r="D33" s="4" t="s">
        <v>143</v>
      </c>
      <c r="E33" s="4" t="s">
        <v>140</v>
      </c>
      <c r="F33" s="3" t="s">
        <v>20</v>
      </c>
      <c r="G33" s="3" t="s">
        <v>28</v>
      </c>
      <c r="H33" s="3" t="s">
        <v>31</v>
      </c>
      <c r="I33" s="3" t="s">
        <v>35</v>
      </c>
      <c r="J33" s="5">
        <v>44296</v>
      </c>
      <c r="K33" s="3" t="s">
        <v>70</v>
      </c>
      <c r="L33" s="4" t="s">
        <v>150</v>
      </c>
      <c r="M33" s="4" t="s">
        <v>150</v>
      </c>
    </row>
    <row r="34" spans="1:13" x14ac:dyDescent="0.25">
      <c r="A34" s="4" t="s">
        <v>3</v>
      </c>
      <c r="B34" s="4" t="s">
        <v>5</v>
      </c>
      <c r="C34" s="4">
        <v>2020</v>
      </c>
      <c r="D34" s="4" t="s">
        <v>141</v>
      </c>
      <c r="E34" s="4" t="s">
        <v>140</v>
      </c>
      <c r="F34" s="3" t="s">
        <v>40</v>
      </c>
      <c r="G34" s="3" t="s">
        <v>41</v>
      </c>
      <c r="H34" s="3" t="s">
        <v>42</v>
      </c>
      <c r="I34" s="3" t="s">
        <v>48</v>
      </c>
      <c r="J34" s="5">
        <v>44296</v>
      </c>
      <c r="K34" s="3" t="s">
        <v>49</v>
      </c>
      <c r="L34" s="4" t="s">
        <v>150</v>
      </c>
      <c r="M34" s="4" t="s">
        <v>150</v>
      </c>
    </row>
    <row r="35" spans="1:13" x14ac:dyDescent="0.25">
      <c r="A35" s="4" t="s">
        <v>3</v>
      </c>
      <c r="B35" s="4" t="s">
        <v>5</v>
      </c>
      <c r="C35" s="4">
        <v>2019</v>
      </c>
      <c r="D35" s="4" t="s">
        <v>141</v>
      </c>
      <c r="E35" s="4" t="s">
        <v>140</v>
      </c>
      <c r="F35" s="3" t="s">
        <v>43</v>
      </c>
      <c r="G35" s="3" t="s">
        <v>52</v>
      </c>
      <c r="H35" s="3" t="s">
        <v>53</v>
      </c>
      <c r="I35" s="3" t="s">
        <v>48</v>
      </c>
      <c r="J35" s="5">
        <v>44296</v>
      </c>
      <c r="K35" s="3" t="s">
        <v>70</v>
      </c>
      <c r="L35" s="4" t="s">
        <v>150</v>
      </c>
      <c r="M35" s="4" t="s">
        <v>150</v>
      </c>
    </row>
    <row r="36" spans="1:13" x14ac:dyDescent="0.25">
      <c r="A36" s="4" t="s">
        <v>3</v>
      </c>
      <c r="B36" s="4" t="s">
        <v>5</v>
      </c>
      <c r="C36" s="4">
        <v>2018</v>
      </c>
      <c r="D36" s="4" t="s">
        <v>141</v>
      </c>
      <c r="E36" s="4" t="s">
        <v>140</v>
      </c>
      <c r="F36" s="3" t="s">
        <v>44</v>
      </c>
      <c r="G36" s="3" t="s">
        <v>54</v>
      </c>
      <c r="H36" s="3" t="s">
        <v>55</v>
      </c>
      <c r="I36" s="3" t="s">
        <v>57</v>
      </c>
      <c r="J36" s="5">
        <v>44296</v>
      </c>
      <c r="K36" s="3" t="s">
        <v>70</v>
      </c>
      <c r="L36" s="3">
        <v>90</v>
      </c>
      <c r="M36" s="3">
        <v>68</v>
      </c>
    </row>
    <row r="37" spans="1:13" x14ac:dyDescent="0.25">
      <c r="A37" s="4" t="s">
        <v>3</v>
      </c>
      <c r="B37" s="4" t="s">
        <v>5</v>
      </c>
      <c r="C37" s="4">
        <v>2017</v>
      </c>
      <c r="D37" s="4" t="s">
        <v>141</v>
      </c>
      <c r="E37" s="4" t="s">
        <v>140</v>
      </c>
      <c r="F37" s="3" t="s">
        <v>45</v>
      </c>
      <c r="G37" s="3" t="s">
        <v>58</v>
      </c>
      <c r="H37" s="3" t="s">
        <v>59</v>
      </c>
      <c r="I37" s="3" t="s">
        <v>57</v>
      </c>
      <c r="J37" s="5">
        <v>44296</v>
      </c>
      <c r="K37" s="3" t="s">
        <v>70</v>
      </c>
      <c r="L37" s="3">
        <v>89</v>
      </c>
      <c r="M37" s="3">
        <v>70</v>
      </c>
    </row>
    <row r="38" spans="1:13" x14ac:dyDescent="0.25">
      <c r="A38" s="4" t="s">
        <v>3</v>
      </c>
      <c r="B38" s="4" t="s">
        <v>5</v>
      </c>
      <c r="C38" s="4">
        <v>2016</v>
      </c>
      <c r="D38" s="4" t="s">
        <v>141</v>
      </c>
      <c r="E38" s="4" t="s">
        <v>140</v>
      </c>
      <c r="F38" s="3" t="s">
        <v>46</v>
      </c>
      <c r="G38" s="3" t="s">
        <v>60</v>
      </c>
      <c r="H38" s="3" t="s">
        <v>61</v>
      </c>
      <c r="I38" s="3" t="s">
        <v>62</v>
      </c>
      <c r="J38" s="5">
        <v>44296</v>
      </c>
      <c r="K38" s="3" t="s">
        <v>70</v>
      </c>
      <c r="L38" s="3">
        <v>89</v>
      </c>
      <c r="M38" s="3">
        <v>70</v>
      </c>
    </row>
    <row r="39" spans="1:13" x14ac:dyDescent="0.25">
      <c r="A39" s="4" t="s">
        <v>3</v>
      </c>
      <c r="B39" s="4" t="s">
        <v>5</v>
      </c>
      <c r="C39" s="4">
        <v>2015</v>
      </c>
      <c r="D39" s="4" t="s">
        <v>141</v>
      </c>
      <c r="E39" s="4" t="s">
        <v>140</v>
      </c>
      <c r="F39" s="3" t="s">
        <v>47</v>
      </c>
      <c r="G39" s="3" t="s">
        <v>63</v>
      </c>
      <c r="H39" s="3" t="s">
        <v>64</v>
      </c>
      <c r="I39" s="3" t="s">
        <v>57</v>
      </c>
      <c r="J39" s="5">
        <v>44296</v>
      </c>
      <c r="K39" s="3" t="s">
        <v>70</v>
      </c>
      <c r="L39" s="3">
        <v>88</v>
      </c>
      <c r="M39" s="3">
        <v>66</v>
      </c>
    </row>
    <row r="40" spans="1:13" x14ac:dyDescent="0.25">
      <c r="A40" s="4" t="s">
        <v>3</v>
      </c>
      <c r="B40" s="4" t="s">
        <v>83</v>
      </c>
      <c r="C40" s="4">
        <v>2020</v>
      </c>
      <c r="D40" s="4" t="s">
        <v>141</v>
      </c>
      <c r="E40" s="4" t="s">
        <v>140</v>
      </c>
      <c r="F40" s="3" t="s">
        <v>40</v>
      </c>
      <c r="G40" s="3" t="s">
        <v>41</v>
      </c>
      <c r="H40" s="3" t="s">
        <v>42</v>
      </c>
      <c r="I40" s="3" t="s">
        <v>50</v>
      </c>
      <c r="J40" s="5">
        <v>44296</v>
      </c>
      <c r="K40" s="3" t="s">
        <v>51</v>
      </c>
      <c r="L40" s="4" t="s">
        <v>150</v>
      </c>
      <c r="M40" s="4" t="s">
        <v>150</v>
      </c>
    </row>
    <row r="41" spans="1:13" x14ac:dyDescent="0.25">
      <c r="A41" s="4" t="s">
        <v>3</v>
      </c>
      <c r="B41" s="4" t="s">
        <v>83</v>
      </c>
      <c r="C41" s="4">
        <v>2019</v>
      </c>
      <c r="D41" s="4" t="s">
        <v>141</v>
      </c>
      <c r="E41" s="4" t="s">
        <v>140</v>
      </c>
      <c r="F41" s="3" t="s">
        <v>43</v>
      </c>
      <c r="G41" s="3" t="s">
        <v>52</v>
      </c>
      <c r="H41" s="3" t="s">
        <v>53</v>
      </c>
      <c r="I41" s="3" t="s">
        <v>50</v>
      </c>
      <c r="J41" s="5">
        <v>44296</v>
      </c>
      <c r="K41" s="3" t="s">
        <v>70</v>
      </c>
      <c r="L41" s="4" t="s">
        <v>150</v>
      </c>
      <c r="M41" s="4" t="s">
        <v>150</v>
      </c>
    </row>
    <row r="42" spans="1:13" x14ac:dyDescent="0.25">
      <c r="A42" s="4" t="s">
        <v>3</v>
      </c>
      <c r="B42" s="4" t="s">
        <v>83</v>
      </c>
      <c r="C42" s="4">
        <v>2018</v>
      </c>
      <c r="D42" s="4" t="s">
        <v>141</v>
      </c>
      <c r="E42" s="4" t="s">
        <v>140</v>
      </c>
      <c r="F42" s="3" t="s">
        <v>44</v>
      </c>
      <c r="G42" s="3" t="s">
        <v>54</v>
      </c>
      <c r="H42" s="3" t="s">
        <v>55</v>
      </c>
      <c r="I42" s="3" t="s">
        <v>56</v>
      </c>
      <c r="J42" s="5">
        <v>44296</v>
      </c>
      <c r="K42" s="3" t="s">
        <v>70</v>
      </c>
      <c r="L42" s="3">
        <v>53</v>
      </c>
      <c r="M42" s="3">
        <v>8</v>
      </c>
    </row>
    <row r="43" spans="1:13" x14ac:dyDescent="0.25">
      <c r="A43" s="4" t="s">
        <v>3</v>
      </c>
      <c r="B43" s="4" t="s">
        <v>83</v>
      </c>
      <c r="C43" s="4">
        <v>2017</v>
      </c>
      <c r="D43" s="4" t="s">
        <v>141</v>
      </c>
      <c r="E43" s="4" t="s">
        <v>140</v>
      </c>
      <c r="F43" s="3" t="s">
        <v>45</v>
      </c>
      <c r="G43" s="3" t="s">
        <v>58</v>
      </c>
      <c r="H43" s="3" t="s">
        <v>59</v>
      </c>
      <c r="I43" s="3" t="s">
        <v>56</v>
      </c>
      <c r="J43" s="5">
        <v>44296</v>
      </c>
      <c r="K43" s="3" t="s">
        <v>70</v>
      </c>
      <c r="L43" s="3">
        <v>51</v>
      </c>
      <c r="M43" s="3">
        <v>7</v>
      </c>
    </row>
    <row r="44" spans="1:13" x14ac:dyDescent="0.25">
      <c r="A44" s="4" t="s">
        <v>3</v>
      </c>
      <c r="B44" s="4" t="s">
        <v>83</v>
      </c>
      <c r="C44" s="4">
        <v>2016</v>
      </c>
      <c r="D44" s="4" t="s">
        <v>141</v>
      </c>
      <c r="E44" s="4" t="s">
        <v>140</v>
      </c>
      <c r="F44" s="3" t="s">
        <v>46</v>
      </c>
      <c r="G44" s="3" t="s">
        <v>60</v>
      </c>
      <c r="H44" s="3" t="s">
        <v>61</v>
      </c>
      <c r="I44" s="3" t="s">
        <v>56</v>
      </c>
      <c r="J44" s="5">
        <v>44296</v>
      </c>
      <c r="K44" s="3" t="s">
        <v>70</v>
      </c>
      <c r="L44" s="3">
        <v>47</v>
      </c>
      <c r="M44" s="3">
        <v>8</v>
      </c>
    </row>
    <row r="45" spans="1:13" x14ac:dyDescent="0.25">
      <c r="A45" s="4" t="s">
        <v>3</v>
      </c>
      <c r="B45" s="4" t="s">
        <v>83</v>
      </c>
      <c r="C45" s="4">
        <v>2015</v>
      </c>
      <c r="D45" s="4" t="s">
        <v>141</v>
      </c>
      <c r="E45" s="4" t="s">
        <v>140</v>
      </c>
      <c r="F45" s="3" t="s">
        <v>47</v>
      </c>
      <c r="G45" s="3" t="s">
        <v>63</v>
      </c>
      <c r="H45" s="3" t="s">
        <v>64</v>
      </c>
      <c r="I45" s="3" t="s">
        <v>56</v>
      </c>
      <c r="J45" s="5">
        <v>44296</v>
      </c>
      <c r="K45" s="3" t="s">
        <v>70</v>
      </c>
      <c r="L45" s="3">
        <v>48</v>
      </c>
      <c r="M45" s="3">
        <v>7</v>
      </c>
    </row>
    <row r="46" spans="1:13" x14ac:dyDescent="0.25">
      <c r="A46" s="4" t="s">
        <v>7</v>
      </c>
      <c r="B46" s="4" t="s">
        <v>8</v>
      </c>
      <c r="C46" s="4">
        <v>2021</v>
      </c>
      <c r="D46" s="4" t="s">
        <v>145</v>
      </c>
      <c r="E46" s="4" t="s">
        <v>144</v>
      </c>
      <c r="F46" s="3" t="s">
        <v>65</v>
      </c>
      <c r="G46" s="3" t="s">
        <v>74</v>
      </c>
      <c r="H46" s="3" t="s">
        <v>78</v>
      </c>
      <c r="I46" s="3" t="s">
        <v>76</v>
      </c>
      <c r="J46" s="5">
        <v>44296</v>
      </c>
      <c r="K46" s="3" t="s">
        <v>70</v>
      </c>
      <c r="L46" s="3">
        <v>4.0069999999999997</v>
      </c>
      <c r="M46" s="3">
        <v>13.465999999999999</v>
      </c>
    </row>
    <row r="47" spans="1:13" x14ac:dyDescent="0.25">
      <c r="A47" s="4" t="s">
        <v>7</v>
      </c>
      <c r="B47" s="4" t="s">
        <v>8</v>
      </c>
      <c r="C47" s="4">
        <v>2020</v>
      </c>
      <c r="D47" s="4" t="s">
        <v>145</v>
      </c>
      <c r="E47" s="4" t="s">
        <v>144</v>
      </c>
      <c r="F47" s="3" t="s">
        <v>66</v>
      </c>
      <c r="G47" s="3" t="s">
        <v>75</v>
      </c>
      <c r="H47" s="3" t="s">
        <v>78</v>
      </c>
      <c r="I47" s="3" t="s">
        <v>76</v>
      </c>
      <c r="J47" s="5">
        <v>44296</v>
      </c>
      <c r="L47" s="3">
        <v>4.4429999999999996</v>
      </c>
      <c r="M47" s="3">
        <v>14.196999999999999</v>
      </c>
    </row>
    <row r="48" spans="1:13" x14ac:dyDescent="0.25">
      <c r="A48" s="4" t="s">
        <v>7</v>
      </c>
      <c r="B48" s="4" t="s">
        <v>8</v>
      </c>
      <c r="C48" s="4">
        <v>2019</v>
      </c>
      <c r="D48" s="4" t="s">
        <v>145</v>
      </c>
      <c r="E48" s="4" t="s">
        <v>144</v>
      </c>
      <c r="F48" s="3" t="s">
        <v>67</v>
      </c>
      <c r="G48" s="3" t="s">
        <v>71</v>
      </c>
      <c r="H48" s="3" t="s">
        <v>78</v>
      </c>
      <c r="I48" s="3" t="s">
        <v>77</v>
      </c>
      <c r="J48" s="5">
        <v>44296</v>
      </c>
      <c r="L48" s="3">
        <v>4.6749999999999998</v>
      </c>
      <c r="M48" s="3">
        <v>13.581</v>
      </c>
    </row>
    <row r="49" spans="1:13" x14ac:dyDescent="0.25">
      <c r="A49" s="4" t="s">
        <v>7</v>
      </c>
      <c r="B49" s="4" t="s">
        <v>8</v>
      </c>
      <c r="C49" s="4">
        <v>2018</v>
      </c>
      <c r="D49" s="4" t="s">
        <v>145</v>
      </c>
      <c r="E49" s="4" t="s">
        <v>144</v>
      </c>
      <c r="F49" s="3" t="s">
        <v>68</v>
      </c>
      <c r="G49" s="3" t="s">
        <v>72</v>
      </c>
      <c r="H49" s="3" t="s">
        <v>78</v>
      </c>
      <c r="I49" s="3" t="s">
        <v>79</v>
      </c>
      <c r="J49" s="5">
        <v>44296</v>
      </c>
      <c r="L49" s="3">
        <v>4.7</v>
      </c>
      <c r="M49" s="3">
        <v>12.933</v>
      </c>
    </row>
    <row r="50" spans="1:13" x14ac:dyDescent="0.25">
      <c r="A50" s="4" t="s">
        <v>7</v>
      </c>
      <c r="B50" s="4" t="s">
        <v>9</v>
      </c>
      <c r="C50" s="4">
        <v>2021</v>
      </c>
      <c r="D50" s="4" t="s">
        <v>145</v>
      </c>
      <c r="E50" s="4" t="s">
        <v>144</v>
      </c>
      <c r="F50" s="3" t="s">
        <v>65</v>
      </c>
      <c r="G50" s="3" t="s">
        <v>74</v>
      </c>
      <c r="H50" s="3" t="s">
        <v>78</v>
      </c>
      <c r="I50" s="3" t="s">
        <v>80</v>
      </c>
      <c r="J50" s="5">
        <v>44296</v>
      </c>
      <c r="L50" s="3">
        <v>80.284000000000006</v>
      </c>
      <c r="M50" s="3">
        <v>74.584000000000003</v>
      </c>
    </row>
    <row r="51" spans="1:13" x14ac:dyDescent="0.25">
      <c r="A51" s="4" t="s">
        <v>7</v>
      </c>
      <c r="B51" s="4" t="s">
        <v>9</v>
      </c>
      <c r="C51" s="4">
        <v>2020</v>
      </c>
      <c r="D51" s="4" t="s">
        <v>145</v>
      </c>
      <c r="E51" s="4" t="s">
        <v>144</v>
      </c>
      <c r="F51" s="3" t="s">
        <v>66</v>
      </c>
      <c r="G51" s="3" t="s">
        <v>75</v>
      </c>
      <c r="H51" s="3" t="s">
        <v>78</v>
      </c>
      <c r="I51" s="3" t="s">
        <v>80</v>
      </c>
      <c r="J51" s="5">
        <v>44296</v>
      </c>
      <c r="L51" s="3">
        <v>80.117000000000004</v>
      </c>
      <c r="M51" s="3">
        <v>74.460999999999999</v>
      </c>
    </row>
    <row r="52" spans="1:13" x14ac:dyDescent="0.25">
      <c r="A52" s="4" t="s">
        <v>7</v>
      </c>
      <c r="B52" s="4" t="s">
        <v>9</v>
      </c>
      <c r="C52" s="4">
        <v>2019</v>
      </c>
      <c r="D52" s="4" t="s">
        <v>145</v>
      </c>
      <c r="E52" s="4" t="s">
        <v>144</v>
      </c>
      <c r="F52" s="3" t="s">
        <v>67</v>
      </c>
      <c r="G52" s="3" t="s">
        <v>71</v>
      </c>
      <c r="H52" s="3" t="s">
        <v>78</v>
      </c>
      <c r="I52" s="3" t="s">
        <v>81</v>
      </c>
      <c r="J52" s="5">
        <v>44296</v>
      </c>
      <c r="L52" s="3">
        <v>79.968999999999994</v>
      </c>
      <c r="M52" s="3">
        <v>74.19</v>
      </c>
    </row>
    <row r="53" spans="1:13" x14ac:dyDescent="0.25">
      <c r="A53" s="4" t="s">
        <v>7</v>
      </c>
      <c r="B53" s="4" t="s">
        <v>82</v>
      </c>
      <c r="C53" s="4">
        <v>2021</v>
      </c>
      <c r="D53" s="4" t="s">
        <v>145</v>
      </c>
      <c r="E53" s="4" t="s">
        <v>144</v>
      </c>
      <c r="F53" s="3" t="s">
        <v>65</v>
      </c>
      <c r="G53" s="3" t="s">
        <v>74</v>
      </c>
      <c r="H53" s="3" t="s">
        <v>78</v>
      </c>
      <c r="I53" s="3" t="s">
        <v>84</v>
      </c>
      <c r="J53" s="5">
        <v>44296</v>
      </c>
      <c r="L53" s="3">
        <v>294.09100000000001</v>
      </c>
      <c r="M53" s="3">
        <v>518.97400000000005</v>
      </c>
    </row>
    <row r="54" spans="1:13" x14ac:dyDescent="0.25">
      <c r="A54" s="4" t="s">
        <v>7</v>
      </c>
      <c r="B54" s="4" t="s">
        <v>82</v>
      </c>
      <c r="C54" s="4">
        <v>2020</v>
      </c>
      <c r="D54" s="4" t="s">
        <v>145</v>
      </c>
      <c r="E54" s="4" t="s">
        <v>144</v>
      </c>
      <c r="F54" s="3" t="s">
        <v>65</v>
      </c>
      <c r="G54" s="3" t="s">
        <v>74</v>
      </c>
      <c r="H54" s="3" t="s">
        <v>78</v>
      </c>
      <c r="I54" s="3" t="s">
        <v>84</v>
      </c>
      <c r="J54" s="5">
        <v>44296</v>
      </c>
      <c r="L54" s="3">
        <v>294.40199999999999</v>
      </c>
      <c r="M54" s="3">
        <v>523.92399999999998</v>
      </c>
    </row>
    <row r="55" spans="1:13" x14ac:dyDescent="0.25">
      <c r="A55" s="4" t="s">
        <v>7</v>
      </c>
      <c r="B55" s="4" t="s">
        <v>82</v>
      </c>
      <c r="C55" s="4">
        <v>2019</v>
      </c>
      <c r="D55" s="4" t="s">
        <v>145</v>
      </c>
      <c r="E55" s="4" t="s">
        <v>144</v>
      </c>
      <c r="F55" s="3" t="s">
        <v>66</v>
      </c>
      <c r="G55" s="3" t="s">
        <v>75</v>
      </c>
      <c r="H55" s="3" t="s">
        <v>78</v>
      </c>
      <c r="I55" s="3" t="s">
        <v>85</v>
      </c>
      <c r="J55" s="5">
        <v>44296</v>
      </c>
      <c r="L55" s="3">
        <v>296.05900000000003</v>
      </c>
      <c r="M55" s="3">
        <v>540.78399999999999</v>
      </c>
    </row>
    <row r="56" spans="1:13" x14ac:dyDescent="0.25">
      <c r="A56" s="4" t="s">
        <v>7</v>
      </c>
      <c r="B56" s="4" t="s">
        <v>82</v>
      </c>
      <c r="C56" s="4">
        <v>2018</v>
      </c>
      <c r="D56" s="4" t="s">
        <v>145</v>
      </c>
      <c r="E56" s="4" t="s">
        <v>144</v>
      </c>
      <c r="F56" s="3" t="s">
        <v>67</v>
      </c>
      <c r="G56" s="3" t="s">
        <v>71</v>
      </c>
      <c r="H56" s="3" t="s">
        <v>78</v>
      </c>
      <c r="I56" s="3" t="s">
        <v>86</v>
      </c>
      <c r="J56" s="5">
        <v>44296</v>
      </c>
      <c r="L56" s="3">
        <v>300.2</v>
      </c>
      <c r="M56" s="3">
        <v>538.6</v>
      </c>
    </row>
    <row r="57" spans="1:13" x14ac:dyDescent="0.25">
      <c r="A57" s="4" t="s">
        <v>6</v>
      </c>
      <c r="B57" s="4" t="s">
        <v>87</v>
      </c>
      <c r="C57" s="4">
        <v>2021</v>
      </c>
      <c r="D57" s="4" t="s">
        <v>145</v>
      </c>
      <c r="E57" s="4" t="s">
        <v>144</v>
      </c>
      <c r="F57" s="3" t="s">
        <v>65</v>
      </c>
      <c r="G57" s="3" t="s">
        <v>74</v>
      </c>
      <c r="H57" s="3" t="s">
        <v>78</v>
      </c>
      <c r="I57" s="3" t="s">
        <v>88</v>
      </c>
      <c r="J57" s="5">
        <v>44296</v>
      </c>
      <c r="L57" s="3">
        <v>68137</v>
      </c>
      <c r="M57" s="3">
        <v>33041</v>
      </c>
    </row>
    <row r="58" spans="1:13" x14ac:dyDescent="0.25">
      <c r="A58" s="4" t="s">
        <v>6</v>
      </c>
      <c r="B58" s="4" t="s">
        <v>87</v>
      </c>
      <c r="C58" s="4">
        <v>2020</v>
      </c>
      <c r="D58" s="4" t="s">
        <v>145</v>
      </c>
      <c r="E58" s="4" t="s">
        <v>144</v>
      </c>
      <c r="F58" s="3" t="s">
        <v>66</v>
      </c>
      <c r="G58" s="3" t="s">
        <v>75</v>
      </c>
      <c r="H58" s="3" t="s">
        <v>78</v>
      </c>
      <c r="I58" s="3" t="s">
        <v>89</v>
      </c>
      <c r="J58" s="5">
        <v>44296</v>
      </c>
      <c r="L58" s="3">
        <v>65511</v>
      </c>
      <c r="M58" s="3">
        <v>31623</v>
      </c>
    </row>
    <row r="59" spans="1:13" x14ac:dyDescent="0.25">
      <c r="A59" s="4" t="s">
        <v>6</v>
      </c>
      <c r="B59" s="4" t="s">
        <v>87</v>
      </c>
      <c r="C59" s="4">
        <v>2019</v>
      </c>
      <c r="D59" s="4" t="s">
        <v>145</v>
      </c>
      <c r="E59" s="4" t="s">
        <v>144</v>
      </c>
      <c r="F59" s="3" t="s">
        <v>67</v>
      </c>
      <c r="G59" s="3" t="s">
        <v>71</v>
      </c>
      <c r="H59" s="3" t="s">
        <v>78</v>
      </c>
      <c r="I59" s="3" t="s">
        <v>90</v>
      </c>
      <c r="J59" s="5">
        <v>44296</v>
      </c>
      <c r="L59" s="3">
        <v>63338</v>
      </c>
      <c r="M59" s="3">
        <v>30165</v>
      </c>
    </row>
    <row r="60" spans="1:13" x14ac:dyDescent="0.25">
      <c r="A60" s="4" t="s">
        <v>6</v>
      </c>
      <c r="B60" s="4" t="s">
        <v>87</v>
      </c>
      <c r="C60" s="4">
        <v>2018</v>
      </c>
      <c r="D60" s="4" t="s">
        <v>145</v>
      </c>
      <c r="E60" s="4" t="s">
        <v>144</v>
      </c>
      <c r="F60" s="3" t="s">
        <v>68</v>
      </c>
      <c r="G60" s="3" t="s">
        <v>72</v>
      </c>
      <c r="H60" s="3" t="s">
        <v>78</v>
      </c>
      <c r="I60" s="3" t="s">
        <v>91</v>
      </c>
      <c r="J60" s="5">
        <v>44296</v>
      </c>
      <c r="L60" s="3">
        <v>60981</v>
      </c>
      <c r="M60" s="3">
        <v>28200</v>
      </c>
    </row>
    <row r="61" spans="1:13" x14ac:dyDescent="0.25">
      <c r="A61" s="4" t="s">
        <v>6</v>
      </c>
      <c r="B61" s="4" t="s">
        <v>87</v>
      </c>
      <c r="C61" s="4">
        <v>2017</v>
      </c>
      <c r="D61" s="4" t="s">
        <v>145</v>
      </c>
      <c r="E61" s="4" t="s">
        <v>144</v>
      </c>
      <c r="F61" s="3" t="s">
        <v>69</v>
      </c>
      <c r="G61" s="3" t="s">
        <v>73</v>
      </c>
      <c r="H61" s="3" t="s">
        <v>78</v>
      </c>
      <c r="I61" s="3" t="s">
        <v>92</v>
      </c>
      <c r="J61" s="5">
        <v>44296</v>
      </c>
      <c r="L61" s="3">
        <v>60251</v>
      </c>
      <c r="M61" s="3">
        <v>28516</v>
      </c>
    </row>
    <row r="62" spans="1:13" x14ac:dyDescent="0.25">
      <c r="A62" s="4" t="s">
        <v>6</v>
      </c>
      <c r="B62" s="4" t="s">
        <v>11</v>
      </c>
      <c r="C62" s="4">
        <v>2021</v>
      </c>
      <c r="D62" s="4" t="s">
        <v>145</v>
      </c>
      <c r="E62" s="4" t="s">
        <v>144</v>
      </c>
      <c r="F62" s="3" t="s">
        <v>65</v>
      </c>
      <c r="G62" s="3" t="s">
        <v>74</v>
      </c>
      <c r="H62" s="3" t="s">
        <v>93</v>
      </c>
      <c r="I62" s="3" t="s">
        <v>94</v>
      </c>
      <c r="J62" s="5">
        <v>44296</v>
      </c>
      <c r="L62" s="3">
        <v>11.185</v>
      </c>
      <c r="M62" s="3">
        <v>47.182000000000002</v>
      </c>
    </row>
    <row r="63" spans="1:13" x14ac:dyDescent="0.25">
      <c r="A63" s="4" t="s">
        <v>6</v>
      </c>
      <c r="B63" s="4" t="s">
        <v>11</v>
      </c>
      <c r="C63" s="4">
        <v>2020</v>
      </c>
      <c r="D63" s="4" t="s">
        <v>145</v>
      </c>
      <c r="E63" s="4" t="s">
        <v>144</v>
      </c>
      <c r="F63" s="3" t="s">
        <v>66</v>
      </c>
      <c r="G63" s="3" t="s">
        <v>75</v>
      </c>
      <c r="H63" s="3" t="s">
        <v>93</v>
      </c>
      <c r="I63" s="3" t="s">
        <v>95</v>
      </c>
      <c r="J63" s="5">
        <v>44296</v>
      </c>
      <c r="L63" s="3">
        <v>11.769</v>
      </c>
      <c r="M63" s="3">
        <v>48.177</v>
      </c>
    </row>
    <row r="64" spans="1:13" x14ac:dyDescent="0.25">
      <c r="A64" s="4" t="s">
        <v>6</v>
      </c>
      <c r="B64" s="4" t="s">
        <v>11</v>
      </c>
      <c r="C64" s="4">
        <v>2019</v>
      </c>
      <c r="D64" s="4" t="s">
        <v>145</v>
      </c>
      <c r="E64" s="4" t="s">
        <v>144</v>
      </c>
      <c r="F64" s="3" t="s">
        <v>67</v>
      </c>
      <c r="G64" s="3" t="s">
        <v>71</v>
      </c>
      <c r="H64" s="3" t="s">
        <v>93</v>
      </c>
      <c r="I64" s="3" t="s">
        <v>96</v>
      </c>
      <c r="J64" s="5">
        <v>44296</v>
      </c>
      <c r="L64" s="3">
        <v>11.397</v>
      </c>
      <c r="M64" s="3">
        <v>49.319000000000003</v>
      </c>
    </row>
    <row r="65" spans="1:13" x14ac:dyDescent="0.25">
      <c r="A65" s="4" t="s">
        <v>6</v>
      </c>
      <c r="B65" s="4" t="s">
        <v>11</v>
      </c>
      <c r="C65" s="4">
        <v>2018</v>
      </c>
      <c r="D65" s="4" t="s">
        <v>145</v>
      </c>
      <c r="E65" s="4" t="s">
        <v>144</v>
      </c>
      <c r="F65" s="3" t="s">
        <v>68</v>
      </c>
      <c r="G65" s="3" t="s">
        <v>72</v>
      </c>
      <c r="H65" s="3" t="s">
        <v>93</v>
      </c>
      <c r="I65" s="3" t="s">
        <v>97</v>
      </c>
      <c r="J65" s="5">
        <v>44296</v>
      </c>
      <c r="L65" s="3">
        <v>11.637</v>
      </c>
      <c r="M65" s="3">
        <v>50.241</v>
      </c>
    </row>
    <row r="66" spans="1:13" x14ac:dyDescent="0.25">
      <c r="A66" s="4" t="s">
        <v>6</v>
      </c>
      <c r="B66" s="4" t="s">
        <v>11</v>
      </c>
      <c r="C66" s="4">
        <v>2017</v>
      </c>
      <c r="D66" s="4" t="s">
        <v>145</v>
      </c>
      <c r="E66" s="4" t="s">
        <v>144</v>
      </c>
      <c r="F66" s="3" t="s">
        <v>69</v>
      </c>
      <c r="G66" s="3" t="s">
        <v>73</v>
      </c>
      <c r="H66" s="3" t="s">
        <v>93</v>
      </c>
      <c r="I66" s="3" t="s">
        <v>98</v>
      </c>
      <c r="J66" s="5">
        <v>44296</v>
      </c>
      <c r="L66" s="3">
        <v>12.507999999999999</v>
      </c>
      <c r="M66" s="3">
        <v>48.953000000000003</v>
      </c>
    </row>
    <row r="67" spans="1:13" x14ac:dyDescent="0.25">
      <c r="A67" s="4" t="s">
        <v>7</v>
      </c>
      <c r="B67" s="4" t="s">
        <v>102</v>
      </c>
      <c r="C67" s="4">
        <v>2021</v>
      </c>
      <c r="D67" s="4" t="s">
        <v>145</v>
      </c>
      <c r="E67" s="4" t="s">
        <v>144</v>
      </c>
      <c r="F67" s="3" t="s">
        <v>65</v>
      </c>
      <c r="G67" s="3" t="s">
        <v>74</v>
      </c>
      <c r="H67" s="3" t="s">
        <v>93</v>
      </c>
      <c r="I67" s="3" t="s">
        <v>100</v>
      </c>
      <c r="J67" s="5">
        <v>44296</v>
      </c>
      <c r="L67" s="4" t="s">
        <v>150</v>
      </c>
      <c r="M67" s="4" t="s">
        <v>150</v>
      </c>
    </row>
    <row r="68" spans="1:13" x14ac:dyDescent="0.25">
      <c r="A68" s="4" t="s">
        <v>7</v>
      </c>
      <c r="B68" s="4" t="s">
        <v>102</v>
      </c>
      <c r="C68" s="4">
        <v>2020</v>
      </c>
      <c r="D68" s="4" t="s">
        <v>145</v>
      </c>
      <c r="E68" s="4" t="s">
        <v>144</v>
      </c>
      <c r="F68" s="3" t="s">
        <v>66</v>
      </c>
      <c r="G68" s="3" t="s">
        <v>75</v>
      </c>
      <c r="H68" s="3" t="s">
        <v>93</v>
      </c>
      <c r="I68" s="3" t="s">
        <v>99</v>
      </c>
      <c r="J68" s="5">
        <v>44296</v>
      </c>
      <c r="L68" s="4" t="s">
        <v>150</v>
      </c>
      <c r="M68" s="4" t="s">
        <v>150</v>
      </c>
    </row>
    <row r="69" spans="1:13" x14ac:dyDescent="0.25">
      <c r="A69" s="4" t="s">
        <v>7</v>
      </c>
      <c r="B69" s="4" t="s">
        <v>102</v>
      </c>
      <c r="C69" s="4">
        <v>2019</v>
      </c>
      <c r="D69" s="4" t="s">
        <v>145</v>
      </c>
      <c r="E69" s="4" t="s">
        <v>144</v>
      </c>
      <c r="F69" s="3" t="s">
        <v>67</v>
      </c>
      <c r="G69" s="3" t="s">
        <v>71</v>
      </c>
      <c r="H69" s="3" t="s">
        <v>93</v>
      </c>
      <c r="I69" s="3" t="s">
        <v>101</v>
      </c>
      <c r="J69" s="5">
        <v>44296</v>
      </c>
      <c r="L69" s="4" t="s">
        <v>150</v>
      </c>
      <c r="M69" s="4" t="s">
        <v>150</v>
      </c>
    </row>
    <row r="70" spans="1:13" x14ac:dyDescent="0.25">
      <c r="A70" s="4" t="s">
        <v>4</v>
      </c>
      <c r="B70" s="4" t="s">
        <v>103</v>
      </c>
      <c r="C70" s="4">
        <v>2021</v>
      </c>
      <c r="D70" s="4" t="s">
        <v>145</v>
      </c>
      <c r="E70" s="4" t="s">
        <v>144</v>
      </c>
      <c r="F70" s="3" t="s">
        <v>65</v>
      </c>
      <c r="G70" s="3" t="s">
        <v>74</v>
      </c>
      <c r="H70" s="3" t="s">
        <v>78</v>
      </c>
      <c r="I70" s="3" t="s">
        <v>104</v>
      </c>
      <c r="J70" s="5">
        <v>44296</v>
      </c>
      <c r="L70" s="3">
        <v>1.5649999999999999</v>
      </c>
      <c r="M70" s="3">
        <v>30.596</v>
      </c>
    </row>
    <row r="71" spans="1:13" x14ac:dyDescent="0.25">
      <c r="A71" s="4" t="s">
        <v>4</v>
      </c>
      <c r="B71" s="4" t="s">
        <v>103</v>
      </c>
      <c r="C71" s="4">
        <v>2020</v>
      </c>
      <c r="D71" s="4" t="s">
        <v>145</v>
      </c>
      <c r="E71" s="4" t="s">
        <v>144</v>
      </c>
      <c r="F71" s="3" t="s">
        <v>66</v>
      </c>
      <c r="G71" s="3" t="s">
        <v>75</v>
      </c>
      <c r="H71" s="3" t="s">
        <v>78</v>
      </c>
      <c r="I71" s="3" t="s">
        <v>105</v>
      </c>
      <c r="J71" s="5">
        <v>44296</v>
      </c>
      <c r="L71" s="3">
        <v>1.595</v>
      </c>
      <c r="M71" s="3">
        <v>28.454000000000001</v>
      </c>
    </row>
    <row r="72" spans="1:13" x14ac:dyDescent="0.25">
      <c r="A72" s="4" t="s">
        <v>7</v>
      </c>
      <c r="B72" s="4" t="s">
        <v>106</v>
      </c>
      <c r="C72" s="4">
        <v>2021</v>
      </c>
      <c r="D72" s="4" t="s">
        <v>145</v>
      </c>
      <c r="E72" s="4" t="s">
        <v>144</v>
      </c>
      <c r="F72" s="3" t="s">
        <v>65</v>
      </c>
      <c r="G72" s="3" t="s">
        <v>74</v>
      </c>
      <c r="H72" s="3" t="s">
        <v>78</v>
      </c>
      <c r="I72" s="3" t="s">
        <v>109</v>
      </c>
      <c r="J72" s="5">
        <v>44296</v>
      </c>
      <c r="L72" s="3">
        <v>34.405999999999999</v>
      </c>
      <c r="M72" s="3">
        <v>114.357</v>
      </c>
    </row>
    <row r="73" spans="1:13" x14ac:dyDescent="0.25">
      <c r="A73" s="4" t="s">
        <v>7</v>
      </c>
      <c r="B73" s="4" t="s">
        <v>106</v>
      </c>
      <c r="C73" s="4">
        <v>2020</v>
      </c>
      <c r="D73" s="4" t="s">
        <v>145</v>
      </c>
      <c r="E73" s="4" t="s">
        <v>144</v>
      </c>
      <c r="F73" s="3" t="s">
        <v>66</v>
      </c>
      <c r="G73" s="3" t="s">
        <v>75</v>
      </c>
      <c r="H73" s="3" t="s">
        <v>78</v>
      </c>
      <c r="I73" s="3" t="s">
        <v>109</v>
      </c>
      <c r="J73" s="5">
        <v>44296</v>
      </c>
      <c r="L73" s="3">
        <v>36.822000000000003</v>
      </c>
      <c r="M73" s="3">
        <v>118.739</v>
      </c>
    </row>
    <row r="74" spans="1:13" x14ac:dyDescent="0.25">
      <c r="A74" s="4" t="s">
        <v>7</v>
      </c>
      <c r="B74" s="4" t="s">
        <v>106</v>
      </c>
      <c r="C74" s="4">
        <v>2019</v>
      </c>
      <c r="D74" s="4" t="s">
        <v>145</v>
      </c>
      <c r="E74" s="4" t="s">
        <v>144</v>
      </c>
      <c r="F74" s="3" t="s">
        <v>67</v>
      </c>
      <c r="G74" s="3" t="s">
        <v>71</v>
      </c>
      <c r="H74" s="3" t="s">
        <v>78</v>
      </c>
      <c r="I74" s="3" t="s">
        <v>110</v>
      </c>
      <c r="J74" s="5">
        <v>44296</v>
      </c>
      <c r="L74" s="3">
        <v>38.354999999999997</v>
      </c>
      <c r="M74" s="3">
        <v>110.759</v>
      </c>
    </row>
    <row r="75" spans="1:13" x14ac:dyDescent="0.25">
      <c r="A75" s="4" t="s">
        <v>7</v>
      </c>
      <c r="B75" s="4" t="s">
        <v>106</v>
      </c>
      <c r="C75" s="4">
        <v>2018</v>
      </c>
      <c r="D75" s="4" t="s">
        <v>145</v>
      </c>
      <c r="E75" s="4" t="s">
        <v>144</v>
      </c>
      <c r="F75" s="3" t="s">
        <v>68</v>
      </c>
      <c r="G75" s="3" t="s">
        <v>72</v>
      </c>
      <c r="H75" s="3" t="s">
        <v>78</v>
      </c>
      <c r="I75" s="3" t="s">
        <v>111</v>
      </c>
      <c r="J75" s="5">
        <v>44296</v>
      </c>
      <c r="L75" s="3">
        <v>39.817</v>
      </c>
      <c r="M75" s="3">
        <v>102.145</v>
      </c>
    </row>
    <row r="76" spans="1:13" x14ac:dyDescent="0.25">
      <c r="A76" s="4" t="s">
        <v>7</v>
      </c>
      <c r="B76" s="4" t="s">
        <v>151</v>
      </c>
      <c r="C76" s="4">
        <v>2021</v>
      </c>
      <c r="D76" s="4" t="s">
        <v>145</v>
      </c>
      <c r="E76" s="4" t="s">
        <v>144</v>
      </c>
      <c r="F76" s="3" t="s">
        <v>65</v>
      </c>
      <c r="G76" s="3" t="s">
        <v>74</v>
      </c>
      <c r="H76" s="3" t="s">
        <v>93</v>
      </c>
      <c r="I76" s="3" t="s">
        <v>112</v>
      </c>
      <c r="J76" s="5">
        <v>44296</v>
      </c>
      <c r="L76" s="3">
        <v>9.2509999999999994</v>
      </c>
      <c r="M76" s="3">
        <v>39.362000000000002</v>
      </c>
    </row>
    <row r="77" spans="1:13" x14ac:dyDescent="0.25">
      <c r="A77" s="4" t="s">
        <v>7</v>
      </c>
      <c r="B77" s="4" t="s">
        <v>151</v>
      </c>
      <c r="C77" s="4">
        <v>2020</v>
      </c>
      <c r="D77" s="4" t="s">
        <v>145</v>
      </c>
      <c r="E77" s="4" t="s">
        <v>144</v>
      </c>
      <c r="F77" s="3" t="s">
        <v>66</v>
      </c>
      <c r="G77" s="3" t="s">
        <v>75</v>
      </c>
      <c r="H77" s="3" t="s">
        <v>93</v>
      </c>
      <c r="I77" s="3" t="s">
        <v>113</v>
      </c>
      <c r="J77" s="5">
        <v>44296</v>
      </c>
      <c r="L77" s="3">
        <v>10.525</v>
      </c>
      <c r="M77" s="3">
        <v>42.881999999999998</v>
      </c>
    </row>
    <row r="78" spans="1:13" x14ac:dyDescent="0.25">
      <c r="A78" s="4" t="s">
        <v>7</v>
      </c>
      <c r="B78" s="4" t="s">
        <v>151</v>
      </c>
      <c r="C78" s="4">
        <v>2019</v>
      </c>
      <c r="D78" s="4" t="s">
        <v>145</v>
      </c>
      <c r="E78" s="4" t="s">
        <v>144</v>
      </c>
      <c r="F78" s="3" t="s">
        <v>67</v>
      </c>
      <c r="G78" s="3" t="s">
        <v>71</v>
      </c>
      <c r="H78" s="3" t="s">
        <v>93</v>
      </c>
      <c r="I78" s="3" t="s">
        <v>112</v>
      </c>
      <c r="J78" s="5">
        <v>44296</v>
      </c>
      <c r="L78" s="3">
        <v>11.586</v>
      </c>
      <c r="M78" s="3">
        <v>46.551000000000002</v>
      </c>
    </row>
    <row r="79" spans="1:13" x14ac:dyDescent="0.25">
      <c r="A79" s="4" t="s">
        <v>7</v>
      </c>
      <c r="B79" s="4" t="s">
        <v>151</v>
      </c>
      <c r="C79" s="4">
        <v>2018</v>
      </c>
      <c r="D79" s="4" t="s">
        <v>145</v>
      </c>
      <c r="E79" s="4" t="s">
        <v>144</v>
      </c>
      <c r="F79" s="3" t="s">
        <v>68</v>
      </c>
      <c r="G79" s="3" t="s">
        <v>72</v>
      </c>
      <c r="H79" s="3" t="s">
        <v>93</v>
      </c>
      <c r="I79" s="3" t="s">
        <v>112</v>
      </c>
      <c r="J79" s="5">
        <v>44296</v>
      </c>
      <c r="L79" s="3">
        <v>12.81</v>
      </c>
      <c r="M79" s="3">
        <v>49.655999999999999</v>
      </c>
    </row>
    <row r="80" spans="1:13" x14ac:dyDescent="0.25">
      <c r="A80" s="4" t="s">
        <v>7</v>
      </c>
      <c r="B80" s="4" t="s">
        <v>107</v>
      </c>
      <c r="C80" s="4">
        <v>2021</v>
      </c>
      <c r="D80" s="4" t="s">
        <v>145</v>
      </c>
      <c r="E80" s="4" t="s">
        <v>144</v>
      </c>
      <c r="F80" s="3" t="s">
        <v>65</v>
      </c>
      <c r="G80" s="3" t="s">
        <v>74</v>
      </c>
      <c r="H80" s="3" t="s">
        <v>93</v>
      </c>
      <c r="I80" s="3" t="s">
        <v>114</v>
      </c>
      <c r="J80" s="5">
        <v>44296</v>
      </c>
      <c r="L80" s="3">
        <v>6.4669999999999996</v>
      </c>
      <c r="M80" s="3">
        <v>12.866</v>
      </c>
    </row>
    <row r="81" spans="1:14" x14ac:dyDescent="0.25">
      <c r="A81" s="4" t="s">
        <v>7</v>
      </c>
      <c r="B81" s="4" t="s">
        <v>107</v>
      </c>
      <c r="C81" s="4">
        <v>2020</v>
      </c>
      <c r="D81" s="4" t="s">
        <v>145</v>
      </c>
      <c r="E81" s="4" t="s">
        <v>144</v>
      </c>
      <c r="F81" s="3" t="s">
        <v>66</v>
      </c>
      <c r="G81" s="3" t="s">
        <v>75</v>
      </c>
      <c r="H81" s="3" t="s">
        <v>93</v>
      </c>
      <c r="I81" s="3" t="s">
        <v>115</v>
      </c>
      <c r="J81" s="5">
        <v>44296</v>
      </c>
      <c r="L81" s="3">
        <v>6.5510000000000002</v>
      </c>
      <c r="M81" s="3">
        <v>12.372999999999999</v>
      </c>
    </row>
    <row r="82" spans="1:14" x14ac:dyDescent="0.25">
      <c r="A82" s="4" t="s">
        <v>7</v>
      </c>
      <c r="B82" s="4" t="s">
        <v>107</v>
      </c>
      <c r="C82" s="4">
        <v>2019</v>
      </c>
      <c r="D82" s="4" t="s">
        <v>145</v>
      </c>
      <c r="E82" s="4" t="s">
        <v>144</v>
      </c>
      <c r="F82" s="3" t="s">
        <v>67</v>
      </c>
      <c r="G82" s="3" t="s">
        <v>71</v>
      </c>
      <c r="H82" s="3" t="s">
        <v>93</v>
      </c>
      <c r="I82" s="3" t="s">
        <v>116</v>
      </c>
      <c r="J82" s="5">
        <v>44296</v>
      </c>
      <c r="L82" s="4" t="s">
        <v>150</v>
      </c>
      <c r="M82" s="4" t="s">
        <v>150</v>
      </c>
    </row>
    <row r="83" spans="1:14" x14ac:dyDescent="0.25">
      <c r="A83" s="4" t="s">
        <v>7</v>
      </c>
      <c r="B83" s="4" t="s">
        <v>107</v>
      </c>
      <c r="C83" s="4">
        <v>2018</v>
      </c>
      <c r="D83" s="4" t="s">
        <v>145</v>
      </c>
      <c r="E83" s="4" t="s">
        <v>144</v>
      </c>
      <c r="F83" s="3" t="s">
        <v>68</v>
      </c>
      <c r="G83" s="3" t="s">
        <v>72</v>
      </c>
      <c r="H83" s="3" t="s">
        <v>93</v>
      </c>
      <c r="I83" s="3" t="s">
        <v>116</v>
      </c>
      <c r="J83" s="5">
        <v>44296</v>
      </c>
      <c r="L83" s="4" t="s">
        <v>150</v>
      </c>
      <c r="M83" s="4" t="s">
        <v>150</v>
      </c>
    </row>
    <row r="84" spans="1:14" x14ac:dyDescent="0.25">
      <c r="A84" s="4" t="s">
        <v>6</v>
      </c>
      <c r="B84" s="4" t="s">
        <v>108</v>
      </c>
      <c r="C84" s="4">
        <v>2021</v>
      </c>
      <c r="D84" s="4" t="s">
        <v>145</v>
      </c>
      <c r="E84" s="4" t="s">
        <v>144</v>
      </c>
      <c r="F84" s="3" t="s">
        <v>65</v>
      </c>
      <c r="G84" s="3" t="s">
        <v>74</v>
      </c>
      <c r="H84" s="3" t="s">
        <v>93</v>
      </c>
      <c r="I84" s="3" t="s">
        <v>117</v>
      </c>
      <c r="J84" s="5">
        <v>44296</v>
      </c>
      <c r="L84" s="3">
        <v>84.236999999999995</v>
      </c>
      <c r="M84" s="3">
        <v>62.395000000000003</v>
      </c>
    </row>
    <row r="85" spans="1:14" x14ac:dyDescent="0.25">
      <c r="A85" s="4" t="s">
        <v>6</v>
      </c>
      <c r="B85" s="4" t="s">
        <v>108</v>
      </c>
      <c r="C85" s="4">
        <v>2020</v>
      </c>
      <c r="D85" s="4" t="s">
        <v>145</v>
      </c>
      <c r="E85" s="4" t="s">
        <v>144</v>
      </c>
      <c r="F85" s="3" t="s">
        <v>66</v>
      </c>
      <c r="G85" s="3" t="s">
        <v>75</v>
      </c>
      <c r="H85" s="3" t="s">
        <v>93</v>
      </c>
      <c r="I85" s="3" t="s">
        <v>117</v>
      </c>
      <c r="J85" s="5">
        <v>44296</v>
      </c>
      <c r="L85" s="3">
        <v>84.474000000000004</v>
      </c>
      <c r="M85" s="3">
        <v>59.55</v>
      </c>
    </row>
    <row r="86" spans="1:14" x14ac:dyDescent="0.25">
      <c r="A86" s="4" t="s">
        <v>6</v>
      </c>
      <c r="B86" s="4" t="s">
        <v>108</v>
      </c>
      <c r="C86" s="4">
        <v>2019</v>
      </c>
      <c r="D86" s="4" t="s">
        <v>145</v>
      </c>
      <c r="E86" s="4" t="s">
        <v>144</v>
      </c>
      <c r="F86" s="3" t="s">
        <v>67</v>
      </c>
      <c r="G86" s="3" t="s">
        <v>71</v>
      </c>
      <c r="H86" s="3" t="s">
        <v>93</v>
      </c>
      <c r="I86" s="3" t="s">
        <v>118</v>
      </c>
      <c r="J86" s="5">
        <v>44296</v>
      </c>
      <c r="L86" s="3">
        <v>84.08</v>
      </c>
      <c r="M86" s="3">
        <v>59.637999999999998</v>
      </c>
    </row>
    <row r="87" spans="1:14" x14ac:dyDescent="0.25">
      <c r="A87" s="4" t="s">
        <v>6</v>
      </c>
      <c r="B87" s="4" t="s">
        <v>108</v>
      </c>
      <c r="C87" s="4">
        <v>2018</v>
      </c>
      <c r="D87" s="4" t="s">
        <v>145</v>
      </c>
      <c r="E87" s="4" t="s">
        <v>144</v>
      </c>
      <c r="F87" s="3" t="s">
        <v>68</v>
      </c>
      <c r="G87" s="3" t="s">
        <v>72</v>
      </c>
      <c r="H87" s="3" t="s">
        <v>93</v>
      </c>
      <c r="I87" s="3" t="s">
        <v>119</v>
      </c>
      <c r="J87" s="5">
        <v>44296</v>
      </c>
      <c r="L87" s="3">
        <v>83.888999999999996</v>
      </c>
      <c r="M87" s="3">
        <v>60.228000000000002</v>
      </c>
    </row>
    <row r="88" spans="1:14" x14ac:dyDescent="0.25">
      <c r="A88" s="4" t="s">
        <v>6</v>
      </c>
      <c r="B88" s="4" t="s">
        <v>108</v>
      </c>
      <c r="C88" s="4">
        <v>2017</v>
      </c>
      <c r="D88" s="4" t="s">
        <v>145</v>
      </c>
      <c r="E88" s="4" t="s">
        <v>144</v>
      </c>
      <c r="F88" s="3" t="s">
        <v>69</v>
      </c>
      <c r="G88" s="3" t="s">
        <v>73</v>
      </c>
      <c r="H88" s="3" t="s">
        <v>93</v>
      </c>
      <c r="I88" s="3" t="s">
        <v>118</v>
      </c>
      <c r="J88" s="5">
        <v>44296</v>
      </c>
      <c r="L88" s="4" t="s">
        <v>150</v>
      </c>
      <c r="M88" s="3">
        <v>59.584000000000003</v>
      </c>
    </row>
    <row r="89" spans="1:14" x14ac:dyDescent="0.25">
      <c r="A89" s="4" t="s">
        <v>4</v>
      </c>
      <c r="B89" s="4" t="s">
        <v>120</v>
      </c>
      <c r="C89" s="4">
        <v>2021</v>
      </c>
      <c r="D89" s="4" t="s">
        <v>145</v>
      </c>
      <c r="E89" s="4" t="s">
        <v>144</v>
      </c>
      <c r="F89" s="3" t="s">
        <v>65</v>
      </c>
      <c r="G89" s="3" t="s">
        <v>74</v>
      </c>
      <c r="H89" s="3" t="s">
        <v>78</v>
      </c>
      <c r="I89" s="3" t="s">
        <v>121</v>
      </c>
      <c r="J89" s="5">
        <v>44296</v>
      </c>
      <c r="L89" s="4" t="s">
        <v>150</v>
      </c>
      <c r="M89" s="4" t="s">
        <v>150</v>
      </c>
    </row>
    <row r="90" spans="1:14" x14ac:dyDescent="0.25">
      <c r="A90" s="4" t="s">
        <v>4</v>
      </c>
      <c r="B90" s="4" t="s">
        <v>120</v>
      </c>
      <c r="C90" s="4">
        <v>2020</v>
      </c>
      <c r="D90" s="4" t="s">
        <v>145</v>
      </c>
      <c r="E90" s="4" t="s">
        <v>144</v>
      </c>
      <c r="F90" s="3" t="s">
        <v>66</v>
      </c>
      <c r="G90" s="3" t="s">
        <v>75</v>
      </c>
      <c r="H90" s="3" t="s">
        <v>78</v>
      </c>
      <c r="I90" s="3" t="s">
        <v>122</v>
      </c>
      <c r="J90" s="5">
        <v>44296</v>
      </c>
      <c r="L90" s="4" t="s">
        <v>150</v>
      </c>
      <c r="M90" s="4" t="s">
        <v>150</v>
      </c>
    </row>
    <row r="91" spans="1:14" x14ac:dyDescent="0.25">
      <c r="A91" s="3" t="s">
        <v>4</v>
      </c>
      <c r="B91" s="3" t="s">
        <v>131</v>
      </c>
      <c r="C91" s="3">
        <v>2019</v>
      </c>
      <c r="D91" s="3" t="s">
        <v>147</v>
      </c>
      <c r="E91" s="3" t="s">
        <v>146</v>
      </c>
      <c r="F91" s="3" t="s">
        <v>128</v>
      </c>
      <c r="G91" s="3" t="s">
        <v>129</v>
      </c>
      <c r="H91" s="3" t="s">
        <v>130</v>
      </c>
      <c r="I91" s="3" t="s">
        <v>134</v>
      </c>
      <c r="J91" s="5">
        <v>44296</v>
      </c>
      <c r="L91" s="7">
        <f>1197/3055</f>
        <v>0.39181669394435353</v>
      </c>
      <c r="M91" s="7">
        <f xml:space="preserve"> 1497/3055</f>
        <v>0.49001636661211129</v>
      </c>
      <c r="N91" s="3" t="s">
        <v>156</v>
      </c>
    </row>
    <row r="92" spans="1:14" x14ac:dyDescent="0.25">
      <c r="A92" s="3" t="s">
        <v>4</v>
      </c>
      <c r="B92" s="3" t="s">
        <v>131</v>
      </c>
      <c r="C92" s="4">
        <v>2018</v>
      </c>
      <c r="D92" s="3" t="s">
        <v>147</v>
      </c>
      <c r="E92" s="4" t="s">
        <v>146</v>
      </c>
      <c r="F92" s="3" t="s">
        <v>127</v>
      </c>
      <c r="G92" s="3" t="s">
        <v>129</v>
      </c>
      <c r="H92" s="3" t="s">
        <v>130</v>
      </c>
      <c r="I92" s="3" t="s">
        <v>134</v>
      </c>
      <c r="J92" s="5">
        <v>44296</v>
      </c>
      <c r="L92" s="7">
        <f xml:space="preserve"> 287/838</f>
        <v>0.34248210023866349</v>
      </c>
      <c r="M92" s="7">
        <f xml:space="preserve"> 461 / 838</f>
        <v>0.55011933174224348</v>
      </c>
    </row>
    <row r="93" spans="1:14" x14ac:dyDescent="0.25">
      <c r="A93" s="3" t="s">
        <v>4</v>
      </c>
      <c r="B93" s="3" t="s">
        <v>131</v>
      </c>
      <c r="C93" s="4">
        <v>2017</v>
      </c>
      <c r="D93" s="3" t="s">
        <v>147</v>
      </c>
      <c r="E93" s="3" t="s">
        <v>146</v>
      </c>
      <c r="F93" s="3" t="s">
        <v>126</v>
      </c>
      <c r="G93" s="3" t="s">
        <v>129</v>
      </c>
      <c r="H93" s="3" t="s">
        <v>130</v>
      </c>
      <c r="I93" s="3" t="s">
        <v>134</v>
      </c>
      <c r="J93" s="5">
        <v>44296</v>
      </c>
      <c r="L93" s="7">
        <f xml:space="preserve"> 1573 / 3511</f>
        <v>0.44802050697806894</v>
      </c>
      <c r="M93" s="7">
        <f xml:space="preserve"> 1667 / 3511</f>
        <v>0.47479350612361149</v>
      </c>
    </row>
    <row r="94" spans="1:14" x14ac:dyDescent="0.25">
      <c r="A94" s="3" t="s">
        <v>4</v>
      </c>
      <c r="B94" s="3" t="s">
        <v>131</v>
      </c>
      <c r="C94" s="3">
        <v>2016</v>
      </c>
      <c r="D94" s="3" t="s">
        <v>147</v>
      </c>
      <c r="E94" s="4" t="s">
        <v>146</v>
      </c>
      <c r="F94" s="3" t="s">
        <v>125</v>
      </c>
      <c r="G94" s="3" t="s">
        <v>129</v>
      </c>
      <c r="H94" s="3" t="s">
        <v>130</v>
      </c>
      <c r="I94" s="3" t="s">
        <v>134</v>
      </c>
      <c r="J94" s="5">
        <v>44296</v>
      </c>
      <c r="K94" s="3" t="s">
        <v>70</v>
      </c>
      <c r="L94" s="7">
        <f>1511/3346</f>
        <v>0.45158398087268381</v>
      </c>
      <c r="M94" s="7">
        <f>1484/3346</f>
        <v>0.44351464435146443</v>
      </c>
    </row>
    <row r="95" spans="1:14" x14ac:dyDescent="0.25">
      <c r="A95" s="3" t="s">
        <v>4</v>
      </c>
      <c r="B95" s="3" t="s">
        <v>133</v>
      </c>
      <c r="C95" s="3">
        <v>2019</v>
      </c>
      <c r="D95" s="3" t="s">
        <v>147</v>
      </c>
      <c r="E95" s="3" t="s">
        <v>146</v>
      </c>
      <c r="F95" s="3" t="s">
        <v>128</v>
      </c>
      <c r="G95" s="3" t="s">
        <v>129</v>
      </c>
      <c r="H95" s="3" t="s">
        <v>130</v>
      </c>
      <c r="I95" s="3" t="s">
        <v>135</v>
      </c>
      <c r="J95" s="5">
        <v>44296</v>
      </c>
      <c r="K95" s="3" t="s">
        <v>70</v>
      </c>
      <c r="L95" s="4">
        <v>20.5</v>
      </c>
      <c r="M95" s="4">
        <v>12.4</v>
      </c>
      <c r="N95" s="4" t="s">
        <v>155</v>
      </c>
    </row>
    <row r="96" spans="1:14" x14ac:dyDescent="0.25">
      <c r="A96" s="3" t="s">
        <v>4</v>
      </c>
      <c r="B96" s="3" t="s">
        <v>133</v>
      </c>
      <c r="C96" s="4">
        <v>2018</v>
      </c>
      <c r="D96" s="3" t="s">
        <v>147</v>
      </c>
      <c r="E96" s="4" t="s">
        <v>146</v>
      </c>
      <c r="F96" s="3" t="s">
        <v>127</v>
      </c>
      <c r="G96" s="3" t="s">
        <v>129</v>
      </c>
      <c r="H96" s="3" t="s">
        <v>130</v>
      </c>
      <c r="I96" s="3" t="s">
        <v>135</v>
      </c>
      <c r="J96" s="5">
        <v>44296</v>
      </c>
      <c r="L96" s="4">
        <v>19.899999999999999</v>
      </c>
      <c r="M96" s="4">
        <v>13.5</v>
      </c>
    </row>
    <row r="97" spans="1:14" x14ac:dyDescent="0.25">
      <c r="A97" s="3" t="s">
        <v>4</v>
      </c>
      <c r="B97" s="3" t="s">
        <v>133</v>
      </c>
      <c r="C97" s="4">
        <v>2017</v>
      </c>
      <c r="D97" s="3" t="s">
        <v>147</v>
      </c>
      <c r="E97" s="3" t="s">
        <v>146</v>
      </c>
      <c r="F97" s="3" t="s">
        <v>126</v>
      </c>
      <c r="G97" s="3" t="s">
        <v>129</v>
      </c>
      <c r="H97" s="3" t="s">
        <v>130</v>
      </c>
      <c r="I97" s="3" t="s">
        <v>135</v>
      </c>
      <c r="J97" s="5">
        <v>44296</v>
      </c>
      <c r="L97" s="4">
        <v>19.7</v>
      </c>
      <c r="M97" s="4">
        <v>15.5</v>
      </c>
    </row>
    <row r="98" spans="1:14" x14ac:dyDescent="0.25">
      <c r="A98" s="3" t="s">
        <v>4</v>
      </c>
      <c r="B98" s="3" t="s">
        <v>133</v>
      </c>
      <c r="C98" s="3">
        <v>2016</v>
      </c>
      <c r="D98" s="3" t="s">
        <v>147</v>
      </c>
      <c r="E98" s="4" t="s">
        <v>146</v>
      </c>
      <c r="F98" s="3" t="s">
        <v>125</v>
      </c>
      <c r="G98" s="3" t="s">
        <v>129</v>
      </c>
      <c r="H98" s="3" t="s">
        <v>130</v>
      </c>
      <c r="I98" s="3" t="s">
        <v>135</v>
      </c>
      <c r="J98" s="5">
        <v>44296</v>
      </c>
      <c r="L98" s="4">
        <v>20.8</v>
      </c>
      <c r="M98" s="4">
        <v>15.7</v>
      </c>
    </row>
    <row r="99" spans="1:14" x14ac:dyDescent="0.25">
      <c r="A99" s="3" t="s">
        <v>4</v>
      </c>
      <c r="B99" s="3" t="s">
        <v>132</v>
      </c>
      <c r="C99" s="3">
        <v>2019</v>
      </c>
      <c r="D99" s="3" t="s">
        <v>147</v>
      </c>
      <c r="E99" s="3" t="s">
        <v>146</v>
      </c>
      <c r="F99" s="3" t="s">
        <v>128</v>
      </c>
      <c r="G99" s="3" t="s">
        <v>129</v>
      </c>
      <c r="H99" s="3" t="s">
        <v>130</v>
      </c>
      <c r="I99" s="3" t="s">
        <v>134</v>
      </c>
      <c r="J99" s="5">
        <v>44296</v>
      </c>
      <c r="L99" s="7">
        <f>3163/6197</f>
        <v>0.51040826206228818</v>
      </c>
      <c r="M99" s="7">
        <f>2491/6197</f>
        <v>0.40196869452961109</v>
      </c>
      <c r="N99" s="3" t="s">
        <v>158</v>
      </c>
    </row>
    <row r="100" spans="1:14" x14ac:dyDescent="0.25">
      <c r="A100" s="3" t="s">
        <v>4</v>
      </c>
      <c r="B100" s="3" t="s">
        <v>132</v>
      </c>
      <c r="C100" s="4">
        <v>2018</v>
      </c>
      <c r="D100" s="3" t="s">
        <v>147</v>
      </c>
      <c r="E100" s="4" t="s">
        <v>146</v>
      </c>
      <c r="F100" s="3" t="s">
        <v>127</v>
      </c>
      <c r="G100" s="3" t="s">
        <v>129</v>
      </c>
      <c r="H100" s="3" t="s">
        <v>130</v>
      </c>
      <c r="I100" s="3" t="s">
        <v>134</v>
      </c>
      <c r="J100" s="5">
        <v>44296</v>
      </c>
      <c r="L100" s="7">
        <f>3428/6469</f>
        <v>0.52991188746328644</v>
      </c>
      <c r="M100" s="7">
        <f>2452/6469</f>
        <v>0.379038491266038</v>
      </c>
    </row>
    <row r="101" spans="1:14" x14ac:dyDescent="0.25">
      <c r="A101" s="3" t="s">
        <v>4</v>
      </c>
      <c r="B101" s="3" t="s">
        <v>132</v>
      </c>
      <c r="C101" s="4">
        <v>2017</v>
      </c>
      <c r="D101" s="3" t="s">
        <v>147</v>
      </c>
      <c r="E101" s="3" t="s">
        <v>146</v>
      </c>
      <c r="F101" s="3" t="s">
        <v>126</v>
      </c>
      <c r="G101" s="3" t="s">
        <v>129</v>
      </c>
      <c r="H101" s="3" t="s">
        <v>130</v>
      </c>
      <c r="I101" s="3" t="s">
        <v>134</v>
      </c>
      <c r="J101" s="5">
        <v>44296</v>
      </c>
      <c r="L101" s="7">
        <f>3645/6769</f>
        <v>0.53848426650908554</v>
      </c>
      <c r="M101" s="7">
        <f>2539/6769</f>
        <v>0.37509233269316</v>
      </c>
    </row>
    <row r="102" spans="1:14" x14ac:dyDescent="0.25">
      <c r="A102" s="3" t="s">
        <v>4</v>
      </c>
      <c r="B102" s="3" t="s">
        <v>132</v>
      </c>
      <c r="C102" s="3">
        <v>2016</v>
      </c>
      <c r="D102" s="3" t="s">
        <v>147</v>
      </c>
      <c r="E102" s="4" t="s">
        <v>146</v>
      </c>
      <c r="F102" s="3" t="s">
        <v>125</v>
      </c>
      <c r="G102" s="3" t="s">
        <v>129</v>
      </c>
      <c r="H102" s="3" t="s">
        <v>130</v>
      </c>
      <c r="I102" s="3" t="s">
        <v>134</v>
      </c>
      <c r="J102" s="5">
        <v>44296</v>
      </c>
      <c r="K102" s="3" t="s">
        <v>70</v>
      </c>
      <c r="L102" s="7">
        <f>3981/7278</f>
        <v>0.54699093157460843</v>
      </c>
      <c r="M102" s="7">
        <f>2761/7278</f>
        <v>0.37936246221489422</v>
      </c>
    </row>
    <row r="103" spans="1:14" x14ac:dyDescent="0.25">
      <c r="A103" s="3" t="s">
        <v>4</v>
      </c>
      <c r="B103" s="3" t="s">
        <v>157</v>
      </c>
      <c r="C103" s="3">
        <v>2019</v>
      </c>
      <c r="D103" s="3" t="s">
        <v>147</v>
      </c>
      <c r="E103" s="3" t="s">
        <v>146</v>
      </c>
      <c r="F103" s="3" t="s">
        <v>128</v>
      </c>
      <c r="G103" s="3" t="s">
        <v>129</v>
      </c>
      <c r="H103" s="3" t="s">
        <v>130</v>
      </c>
      <c r="I103" s="3" t="s">
        <v>135</v>
      </c>
      <c r="J103" s="5">
        <v>44296</v>
      </c>
      <c r="K103" s="3" t="s">
        <v>70</v>
      </c>
      <c r="L103" s="4">
        <v>4.0999999999999996</v>
      </c>
      <c r="M103" s="4">
        <v>4.5</v>
      </c>
    </row>
    <row r="104" spans="1:14" x14ac:dyDescent="0.25">
      <c r="A104" s="3" t="s">
        <v>4</v>
      </c>
      <c r="B104" s="3" t="s">
        <v>157</v>
      </c>
      <c r="C104" s="4">
        <v>2018</v>
      </c>
      <c r="D104" s="3" t="s">
        <v>147</v>
      </c>
      <c r="E104" s="4" t="s">
        <v>146</v>
      </c>
      <c r="F104" s="3" t="s">
        <v>127</v>
      </c>
      <c r="G104" s="3" t="s">
        <v>129</v>
      </c>
      <c r="H104" s="3" t="s">
        <v>130</v>
      </c>
      <c r="I104" s="3" t="s">
        <v>135</v>
      </c>
      <c r="J104" s="5">
        <v>44296</v>
      </c>
      <c r="K104" s="3" t="s">
        <v>70</v>
      </c>
      <c r="L104" s="4">
        <v>5.0999999999999996</v>
      </c>
      <c r="M104" s="4">
        <v>5.6</v>
      </c>
    </row>
    <row r="105" spans="1:14" x14ac:dyDescent="0.25">
      <c r="A105" s="3" t="s">
        <v>4</v>
      </c>
      <c r="B105" s="3" t="s">
        <v>157</v>
      </c>
      <c r="C105" s="4">
        <v>2017</v>
      </c>
      <c r="D105" s="3" t="s">
        <v>147</v>
      </c>
      <c r="E105" s="3" t="s">
        <v>146</v>
      </c>
      <c r="F105" s="3" t="s">
        <v>126</v>
      </c>
      <c r="G105" s="3" t="s">
        <v>129</v>
      </c>
      <c r="H105" s="3" t="s">
        <v>130</v>
      </c>
      <c r="I105" s="3" t="s">
        <v>135</v>
      </c>
      <c r="J105" s="5">
        <v>44296</v>
      </c>
      <c r="L105" s="4">
        <v>5.6</v>
      </c>
      <c r="M105" s="4">
        <v>6.9</v>
      </c>
    </row>
    <row r="106" spans="1:14" x14ac:dyDescent="0.25">
      <c r="A106" s="3" t="s">
        <v>4</v>
      </c>
      <c r="B106" s="3" t="s">
        <v>157</v>
      </c>
      <c r="C106" s="3">
        <v>2016</v>
      </c>
      <c r="D106" s="3" t="s">
        <v>147</v>
      </c>
      <c r="E106" s="4" t="s">
        <v>146</v>
      </c>
      <c r="F106" s="3" t="s">
        <v>125</v>
      </c>
      <c r="G106" s="3" t="s">
        <v>129</v>
      </c>
      <c r="H106" s="3" t="s">
        <v>130</v>
      </c>
      <c r="I106" s="3" t="s">
        <v>135</v>
      </c>
      <c r="J106" s="5">
        <v>44296</v>
      </c>
      <c r="L106" s="4">
        <v>5.7</v>
      </c>
      <c r="M106" s="4">
        <v>7.6</v>
      </c>
    </row>
    <row r="107" spans="1:14" x14ac:dyDescent="0.25">
      <c r="A107" s="4" t="s">
        <v>7</v>
      </c>
      <c r="B107" s="4" t="s">
        <v>152</v>
      </c>
      <c r="C107" s="4">
        <v>2021</v>
      </c>
      <c r="D107" s="4" t="s">
        <v>145</v>
      </c>
      <c r="E107" s="4" t="s">
        <v>144</v>
      </c>
      <c r="F107" s="3" t="s">
        <v>65</v>
      </c>
      <c r="G107" s="3" t="s">
        <v>74</v>
      </c>
      <c r="L107" s="3">
        <v>5638.6940000000004</v>
      </c>
      <c r="M107" s="3">
        <v>11636.067999999999</v>
      </c>
    </row>
    <row r="108" spans="1:14" x14ac:dyDescent="0.25">
      <c r="A108" s="4" t="s">
        <v>7</v>
      </c>
      <c r="B108" s="4" t="s">
        <v>152</v>
      </c>
      <c r="C108" s="4">
        <v>2020</v>
      </c>
      <c r="D108" s="4" t="s">
        <v>145</v>
      </c>
      <c r="E108" s="4" t="s">
        <v>144</v>
      </c>
      <c r="F108" s="3" t="s">
        <v>66</v>
      </c>
      <c r="G108" s="3" t="s">
        <v>75</v>
      </c>
      <c r="L108" s="3">
        <v>5815.6189999999997</v>
      </c>
      <c r="M108" s="3">
        <v>11841.669</v>
      </c>
    </row>
    <row r="109" spans="1:14" x14ac:dyDescent="0.25">
      <c r="A109" s="4" t="s">
        <v>7</v>
      </c>
      <c r="B109" s="4" t="s">
        <v>152</v>
      </c>
      <c r="C109" s="4">
        <v>2019</v>
      </c>
      <c r="D109" s="4" t="s">
        <v>145</v>
      </c>
      <c r="E109" s="4" t="s">
        <v>144</v>
      </c>
      <c r="F109" s="3" t="s">
        <v>67</v>
      </c>
      <c r="G109" s="3" t="s">
        <v>71</v>
      </c>
      <c r="L109" s="3">
        <v>5793.5150000000003</v>
      </c>
      <c r="M109" s="3">
        <v>12028.893</v>
      </c>
    </row>
    <row r="110" spans="1:14" x14ac:dyDescent="0.25">
      <c r="A110" s="4" t="s">
        <v>7</v>
      </c>
      <c r="B110" s="4" t="s">
        <v>152</v>
      </c>
      <c r="C110" s="4">
        <v>2018</v>
      </c>
      <c r="D110" s="4" t="s">
        <v>145</v>
      </c>
      <c r="E110" s="4" t="s">
        <v>144</v>
      </c>
      <c r="F110" s="3" t="s">
        <v>68</v>
      </c>
      <c r="G110" s="3" t="s">
        <v>72</v>
      </c>
      <c r="L110" s="3">
        <v>5522.915</v>
      </c>
      <c r="M110" s="3">
        <v>11010.448</v>
      </c>
    </row>
    <row r="111" spans="1:14" x14ac:dyDescent="0.25">
      <c r="A111" s="4" t="s">
        <v>154</v>
      </c>
      <c r="B111" s="4" t="s">
        <v>153</v>
      </c>
      <c r="C111" s="4">
        <v>2021</v>
      </c>
      <c r="D111" s="4" t="s">
        <v>145</v>
      </c>
      <c r="E111" s="4" t="s">
        <v>144</v>
      </c>
      <c r="F111" s="3" t="s">
        <v>65</v>
      </c>
      <c r="G111" s="3" t="s">
        <v>74</v>
      </c>
      <c r="L111" s="3">
        <v>23.318000000000001</v>
      </c>
      <c r="M111" s="3">
        <v>26.861000000000001</v>
      </c>
    </row>
    <row r="112" spans="1:14" x14ac:dyDescent="0.25">
      <c r="A112" s="4" t="s">
        <v>154</v>
      </c>
      <c r="B112" s="4" t="s">
        <v>153</v>
      </c>
      <c r="C112" s="4">
        <v>2020</v>
      </c>
      <c r="D112" s="4" t="s">
        <v>145</v>
      </c>
      <c r="E112" s="4" t="s">
        <v>144</v>
      </c>
      <c r="F112" s="3" t="s">
        <v>66</v>
      </c>
      <c r="G112" s="3" t="s">
        <v>75</v>
      </c>
      <c r="L112" s="3">
        <v>25.373999999999999</v>
      </c>
      <c r="M112" s="3">
        <v>22.734999999999999</v>
      </c>
    </row>
    <row r="113" spans="1:13" x14ac:dyDescent="0.25">
      <c r="A113" s="4" t="s">
        <v>154</v>
      </c>
      <c r="B113" s="4" t="s">
        <v>120</v>
      </c>
      <c r="C113" s="4">
        <v>2021</v>
      </c>
      <c r="D113" s="4" t="s">
        <v>145</v>
      </c>
      <c r="E113" s="4" t="s">
        <v>144</v>
      </c>
      <c r="F113" s="3" t="s">
        <v>65</v>
      </c>
      <c r="G113" s="3" t="s">
        <v>74</v>
      </c>
      <c r="L113" s="3">
        <v>4.2469999999999999</v>
      </c>
      <c r="M113" s="3">
        <v>27.594000000000001</v>
      </c>
    </row>
    <row r="114" spans="1:13" x14ac:dyDescent="0.25">
      <c r="A114" s="4" t="s">
        <v>154</v>
      </c>
      <c r="B114" s="4" t="s">
        <v>120</v>
      </c>
      <c r="C114" s="4">
        <v>2020</v>
      </c>
      <c r="D114" s="4" t="s">
        <v>145</v>
      </c>
      <c r="E114" s="4" t="s">
        <v>144</v>
      </c>
      <c r="F114" s="3" t="s">
        <v>66</v>
      </c>
      <c r="G114" s="3" t="s">
        <v>75</v>
      </c>
      <c r="L114" s="3">
        <v>4.1109999999999998</v>
      </c>
      <c r="M114" s="3">
        <v>27.288</v>
      </c>
    </row>
    <row r="115" spans="1:13" x14ac:dyDescent="0.25">
      <c r="A115" s="4" t="s">
        <v>154</v>
      </c>
      <c r="B115" s="4" t="s">
        <v>103</v>
      </c>
      <c r="C115" s="4">
        <v>2021</v>
      </c>
      <c r="D115" s="4" t="s">
        <v>145</v>
      </c>
      <c r="E115" s="4" t="s">
        <v>144</v>
      </c>
      <c r="F115" s="3" t="s">
        <v>65</v>
      </c>
      <c r="G115" s="3" t="s">
        <v>74</v>
      </c>
      <c r="L115" s="3">
        <v>1.5649999999999999</v>
      </c>
      <c r="M115" s="3">
        <v>30.596</v>
      </c>
    </row>
    <row r="116" spans="1:13" x14ac:dyDescent="0.25">
      <c r="A116" s="4" t="s">
        <v>154</v>
      </c>
      <c r="B116" s="4" t="s">
        <v>103</v>
      </c>
      <c r="C116" s="4">
        <v>2020</v>
      </c>
      <c r="D116" s="4" t="s">
        <v>145</v>
      </c>
      <c r="E116" s="4" t="s">
        <v>144</v>
      </c>
      <c r="F116" s="3" t="s">
        <v>66</v>
      </c>
      <c r="G116" s="3" t="s">
        <v>75</v>
      </c>
      <c r="L116" s="3">
        <v>1.595</v>
      </c>
      <c r="M116" s="3">
        <v>28.454000000000001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Crawford</dc:creator>
  <cp:lastModifiedBy>Jamison Crawford</cp:lastModifiedBy>
  <dcterms:created xsi:type="dcterms:W3CDTF">2021-04-10T15:36:44Z</dcterms:created>
  <dcterms:modified xsi:type="dcterms:W3CDTF">2021-04-11T06:56:23Z</dcterms:modified>
</cp:coreProperties>
</file>