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AYANA MURILLO\Downloads\"/>
    </mc:Choice>
  </mc:AlternateContent>
  <xr:revisionPtr revIDLastSave="0" documentId="13_ncr:1_{358452B8-EEEE-48EC-8D9A-BD242A16A1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D25" i="1"/>
  <c r="D24" i="1"/>
  <c r="R13" i="1"/>
  <c r="R6" i="1"/>
  <c r="R7" i="1"/>
  <c r="R8" i="1"/>
  <c r="R9" i="1"/>
  <c r="R10" i="1"/>
  <c r="R11" i="1"/>
  <c r="R12" i="1"/>
  <c r="R5" i="1"/>
  <c r="Q7" i="1"/>
  <c r="Q8" i="1"/>
  <c r="Q9" i="1" s="1"/>
  <c r="Q10" i="1" s="1"/>
  <c r="Q11" i="1" s="1"/>
  <c r="Q12" i="1" s="1"/>
  <c r="Q6" i="1"/>
  <c r="Q5" i="1"/>
  <c r="P13" i="1"/>
  <c r="P7" i="1"/>
  <c r="P8" i="1"/>
  <c r="P9" i="1"/>
  <c r="P10" i="1"/>
  <c r="P11" i="1"/>
  <c r="P12" i="1"/>
  <c r="P6" i="1"/>
  <c r="P5" i="1"/>
  <c r="O7" i="1"/>
  <c r="O8" i="1"/>
  <c r="O9" i="1" s="1"/>
  <c r="O10" i="1" s="1"/>
  <c r="O11" i="1" s="1"/>
  <c r="O12" i="1" s="1"/>
  <c r="O6" i="1"/>
  <c r="O5" i="1"/>
  <c r="N12" i="1"/>
  <c r="N11" i="1"/>
  <c r="N10" i="1"/>
  <c r="N9" i="1"/>
  <c r="N8" i="1"/>
  <c r="N7" i="1"/>
  <c r="N6" i="1"/>
  <c r="N5" i="1"/>
  <c r="N13" i="1"/>
  <c r="M11" i="1"/>
  <c r="L11" i="1"/>
  <c r="L12" i="1"/>
  <c r="M12" i="1" s="1"/>
  <c r="L9" i="1"/>
  <c r="L8" i="1"/>
  <c r="M7" i="1"/>
  <c r="M8" i="1"/>
  <c r="M9" i="1"/>
  <c r="L10" i="1" s="1"/>
  <c r="M10" i="1" s="1"/>
  <c r="M5" i="1"/>
  <c r="L6" i="1"/>
  <c r="M6" i="1" s="1"/>
  <c r="L7" i="1" s="1"/>
  <c r="H9" i="1"/>
  <c r="H8" i="1"/>
  <c r="H7" i="1"/>
  <c r="H6" i="1"/>
  <c r="I4" i="1"/>
  <c r="H2" i="1"/>
</calcChain>
</file>

<file path=xl/sharedStrings.xml><?xml version="1.0" encoding="utf-8"?>
<sst xmlns="http://schemas.openxmlformats.org/spreadsheetml/2006/main" count="22" uniqueCount="20">
  <si>
    <t>N datos</t>
  </si>
  <si>
    <t>Ley de Struggles</t>
  </si>
  <si>
    <t>Tablas de frecuencias</t>
  </si>
  <si>
    <t>Intervalo</t>
  </si>
  <si>
    <t>Minimo</t>
  </si>
  <si>
    <t>Max</t>
  </si>
  <si>
    <t>Intervalo menor</t>
  </si>
  <si>
    <t>Intervalo mayor</t>
  </si>
  <si>
    <t>Rango</t>
  </si>
  <si>
    <t>Amplitud</t>
  </si>
  <si>
    <t>Frecuencia Acumulada</t>
  </si>
  <si>
    <t>Frecuencia realtiva</t>
  </si>
  <si>
    <t>TOTAL</t>
  </si>
  <si>
    <t>Frecuencia Relativa</t>
  </si>
  <si>
    <t>Frecuencia realtiva acumulada</t>
  </si>
  <si>
    <t>Frecuencia Relativa Porcentual (%)</t>
  </si>
  <si>
    <t>PROMEDIO</t>
  </si>
  <si>
    <t>VARIANZA</t>
  </si>
  <si>
    <t>DE MUESTRA ORIGINAL</t>
  </si>
  <si>
    <t>DE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</si>
</sst>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CECC-7737-9445-BC61-7E550B28A020}">
  <dimension ref="A1:R25"/>
  <sheetViews>
    <sheetView tabSelected="1" topLeftCell="C1" zoomScaleNormal="60" zoomScaleSheetLayoutView="100" workbookViewId="0">
      <selection activeCell="I24" sqref="I24"/>
    </sheetView>
  </sheetViews>
  <sheetFormatPr baseColWidth="10" defaultColWidth="9.140625" defaultRowHeight="15" x14ac:dyDescent="0.25"/>
  <cols>
    <col min="12" max="12" width="16.5703125" customWidth="1"/>
    <col min="13" max="14" width="18.7109375" customWidth="1"/>
    <col min="15" max="15" width="20.140625" customWidth="1"/>
    <col min="16" max="16" width="20.42578125" customWidth="1"/>
    <col min="17" max="17" width="28.7109375" customWidth="1"/>
    <col min="18" max="18" width="30.85546875" customWidth="1"/>
  </cols>
  <sheetData>
    <row r="1" spans="1:18" x14ac:dyDescent="0.25">
      <c r="A1">
        <v>42.65</v>
      </c>
      <c r="B1">
        <v>35.92</v>
      </c>
      <c r="C1">
        <v>39.26</v>
      </c>
      <c r="D1">
        <v>39.19</v>
      </c>
      <c r="E1">
        <v>38.99</v>
      </c>
    </row>
    <row r="2" spans="1:18" x14ac:dyDescent="0.25">
      <c r="A2">
        <v>34.4</v>
      </c>
      <c r="B2">
        <v>37.86</v>
      </c>
      <c r="C2">
        <v>38.840000000000003</v>
      </c>
      <c r="D2">
        <v>54.12</v>
      </c>
      <c r="E2">
        <v>38.47</v>
      </c>
      <c r="G2" t="s">
        <v>0</v>
      </c>
      <c r="H2">
        <f>COUNT(A1:E20)</f>
        <v>100</v>
      </c>
      <c r="L2" t="s">
        <v>2</v>
      </c>
    </row>
    <row r="3" spans="1:18" x14ac:dyDescent="0.25">
      <c r="A3">
        <v>40.35</v>
      </c>
      <c r="B3">
        <v>48.62</v>
      </c>
      <c r="C3">
        <v>35.950000000000003</v>
      </c>
      <c r="D3">
        <v>36.17</v>
      </c>
      <c r="E3">
        <v>29.62</v>
      </c>
      <c r="L3" t="s">
        <v>3</v>
      </c>
    </row>
    <row r="4" spans="1:18" x14ac:dyDescent="0.25">
      <c r="A4">
        <v>37.17</v>
      </c>
      <c r="B4">
        <v>37.869999999999997</v>
      </c>
      <c r="C4">
        <v>34.51</v>
      </c>
      <c r="D4">
        <v>50.43</v>
      </c>
      <c r="E4">
        <v>39.520000000000003</v>
      </c>
      <c r="G4" t="s">
        <v>1</v>
      </c>
      <c r="I4" s="1">
        <f>1+3.33*LOG(H2)</f>
        <v>7.66</v>
      </c>
      <c r="L4" s="6" t="s">
        <v>6</v>
      </c>
      <c r="M4" s="6" t="s">
        <v>7</v>
      </c>
      <c r="N4" s="6" t="s">
        <v>13</v>
      </c>
      <c r="O4" s="6" t="s">
        <v>10</v>
      </c>
      <c r="P4" s="6" t="s">
        <v>11</v>
      </c>
      <c r="Q4" s="6" t="s">
        <v>14</v>
      </c>
      <c r="R4" s="6" t="s">
        <v>15</v>
      </c>
    </row>
    <row r="5" spans="1:18" x14ac:dyDescent="0.25">
      <c r="A5">
        <v>39.57</v>
      </c>
      <c r="B5">
        <v>38.93</v>
      </c>
      <c r="C5">
        <v>37.17</v>
      </c>
      <c r="D5">
        <v>29.75</v>
      </c>
      <c r="E5">
        <v>36.03</v>
      </c>
      <c r="L5" s="3">
        <v>20.399999999999999</v>
      </c>
      <c r="M5" s="3">
        <f>L5+4.4</f>
        <v>24.799999999999997</v>
      </c>
      <c r="N5" s="4">
        <f>COUNTIF(A1:E20,"&gt;="&amp;20.4)-COUNTIF(A1:E20,"&gt;"&amp;24.8)</f>
        <v>3</v>
      </c>
      <c r="O5" s="4">
        <f>N5</f>
        <v>3</v>
      </c>
      <c r="P5" s="4">
        <f>N5/N13</f>
        <v>0.03</v>
      </c>
      <c r="Q5" s="4">
        <f>P5</f>
        <v>0.03</v>
      </c>
      <c r="R5" s="4">
        <f>P5*100</f>
        <v>3</v>
      </c>
    </row>
    <row r="6" spans="1:18" x14ac:dyDescent="0.25">
      <c r="A6">
        <v>33.03</v>
      </c>
      <c r="B6">
        <v>35.82</v>
      </c>
      <c r="C6">
        <v>29.65</v>
      </c>
      <c r="D6">
        <v>39.700000000000003</v>
      </c>
      <c r="E6">
        <v>35.68</v>
      </c>
      <c r="G6" t="s">
        <v>4</v>
      </c>
      <c r="H6">
        <f>MIN(A1:E20)</f>
        <v>20.440000000000001</v>
      </c>
      <c r="L6" s="3">
        <f>M5</f>
        <v>24.799999999999997</v>
      </c>
      <c r="M6" s="3">
        <f>L6+4.4</f>
        <v>29.199999999999996</v>
      </c>
      <c r="N6" s="4">
        <f>COUNTIF(A1:E20,"&gt;="&amp;24.8)-COUNTIF(A1:E20,"&gt;"&amp;29.2)</f>
        <v>7</v>
      </c>
      <c r="O6" s="4">
        <f>O5+N6</f>
        <v>10</v>
      </c>
      <c r="P6" s="4">
        <f>N6/100</f>
        <v>7.0000000000000007E-2</v>
      </c>
      <c r="Q6" s="4">
        <f>Q5+P6</f>
        <v>0.1</v>
      </c>
      <c r="R6" s="4">
        <f t="shared" ref="R6:R12" si="0">P6*100</f>
        <v>7.0000000000000009</v>
      </c>
    </row>
    <row r="7" spans="1:18" x14ac:dyDescent="0.25">
      <c r="A7">
        <v>31.82</v>
      </c>
      <c r="B7">
        <v>31.71</v>
      </c>
      <c r="C7">
        <v>29.42</v>
      </c>
      <c r="D7">
        <v>31.12</v>
      </c>
      <c r="E7">
        <v>30.64</v>
      </c>
      <c r="G7" t="s">
        <v>5</v>
      </c>
      <c r="H7">
        <f>MAX(A1:E20)</f>
        <v>54.12</v>
      </c>
      <c r="L7" s="3">
        <f>M6</f>
        <v>29.199999999999996</v>
      </c>
      <c r="M7" s="3">
        <f>L7+4.4</f>
        <v>33.599999999999994</v>
      </c>
      <c r="N7" s="4">
        <f>COUNTIF(A1:E20,"&gt;="&amp;29.2)-COUNTIF(A1:E20,"&gt;"&amp;33.6)</f>
        <v>17</v>
      </c>
      <c r="O7" s="4">
        <f t="shared" ref="O7:O12" si="1">O6+N7</f>
        <v>27</v>
      </c>
      <c r="P7" s="4">
        <f t="shared" ref="P7:P12" si="2">N7/100</f>
        <v>0.17</v>
      </c>
      <c r="Q7" s="4">
        <f t="shared" ref="Q7:Q12" si="3">Q6+P7</f>
        <v>0.27</v>
      </c>
      <c r="R7" s="4">
        <f t="shared" si="0"/>
        <v>17</v>
      </c>
    </row>
    <row r="8" spans="1:18" x14ac:dyDescent="0.25">
      <c r="A8">
        <v>20.440000000000001</v>
      </c>
      <c r="B8">
        <v>37.909999999999997</v>
      </c>
      <c r="C8">
        <v>48.12</v>
      </c>
      <c r="D8">
        <v>40.9</v>
      </c>
      <c r="E8">
        <v>24.35</v>
      </c>
      <c r="G8" t="s">
        <v>8</v>
      </c>
      <c r="H8">
        <f>H7-H6</f>
        <v>33.679999999999993</v>
      </c>
      <c r="L8" s="3">
        <f>M7</f>
        <v>33.599999999999994</v>
      </c>
      <c r="M8" s="3">
        <f t="shared" ref="M8:M12" si="4">L8+4.4</f>
        <v>37.999999999999993</v>
      </c>
      <c r="N8" s="4">
        <f>COUNTIF(A1:E20,"&gt;="&amp;33.6)-COUNTIF(A1:E20,"&gt;"&amp;38)</f>
        <v>35</v>
      </c>
      <c r="O8" s="4">
        <f t="shared" si="1"/>
        <v>62</v>
      </c>
      <c r="P8" s="4">
        <f t="shared" si="2"/>
        <v>0.35</v>
      </c>
      <c r="Q8" s="4">
        <f t="shared" si="3"/>
        <v>0.62</v>
      </c>
      <c r="R8" s="4">
        <f t="shared" si="0"/>
        <v>35</v>
      </c>
    </row>
    <row r="9" spans="1:18" x14ac:dyDescent="0.25">
      <c r="A9">
        <v>30.07</v>
      </c>
      <c r="B9">
        <v>34.76</v>
      </c>
      <c r="C9">
        <v>36.71</v>
      </c>
      <c r="D9">
        <v>28.56</v>
      </c>
      <c r="E9">
        <v>32.07</v>
      </c>
      <c r="G9" t="s">
        <v>9</v>
      </c>
      <c r="H9" s="2">
        <f>H8/I4</f>
        <v>4.3968668407310698</v>
      </c>
      <c r="L9" s="3">
        <f t="shared" ref="L9:L12" si="5">M8</f>
        <v>37.999999999999993</v>
      </c>
      <c r="M9" s="3">
        <f t="shared" si="4"/>
        <v>42.399999999999991</v>
      </c>
      <c r="N9" s="4">
        <f>COUNTIF(A1:E20,"&gt;="&amp;38)-COUNTIF(A1:E20,"&gt;"&amp;42.4)</f>
        <v>22</v>
      </c>
      <c r="O9" s="4">
        <f t="shared" si="1"/>
        <v>84</v>
      </c>
      <c r="P9" s="4">
        <f t="shared" si="2"/>
        <v>0.22</v>
      </c>
      <c r="Q9" s="4">
        <f t="shared" si="3"/>
        <v>0.84</v>
      </c>
      <c r="R9" s="4">
        <f t="shared" si="0"/>
        <v>22</v>
      </c>
    </row>
    <row r="10" spans="1:18" x14ac:dyDescent="0.25">
      <c r="A10">
        <v>40.450000000000003</v>
      </c>
      <c r="B10">
        <v>36.54</v>
      </c>
      <c r="C10">
        <v>30.71</v>
      </c>
      <c r="D10">
        <v>37.369999999999997</v>
      </c>
      <c r="E10">
        <v>31.79</v>
      </c>
      <c r="L10" s="3">
        <f t="shared" si="5"/>
        <v>42.399999999999991</v>
      </c>
      <c r="M10" s="3">
        <f t="shared" si="4"/>
        <v>46.79999999999999</v>
      </c>
      <c r="N10" s="4">
        <f>COUNTIF(A1:E20,"&gt;="&amp;42.4)-COUNTIF(A1:E20,"&gt;"&amp;46.8)</f>
        <v>9</v>
      </c>
      <c r="O10" s="4">
        <f t="shared" si="1"/>
        <v>93</v>
      </c>
      <c r="P10" s="4">
        <f t="shared" si="2"/>
        <v>0.09</v>
      </c>
      <c r="Q10" s="4">
        <f t="shared" si="3"/>
        <v>0.92999999999999994</v>
      </c>
      <c r="R10" s="4">
        <f t="shared" si="0"/>
        <v>9</v>
      </c>
    </row>
    <row r="11" spans="1:18" x14ac:dyDescent="0.25">
      <c r="A11">
        <v>36.53</v>
      </c>
      <c r="B11">
        <v>28.65</v>
      </c>
      <c r="C11">
        <v>25.38</v>
      </c>
      <c r="D11">
        <v>40.81</v>
      </c>
      <c r="E11">
        <v>24.56</v>
      </c>
      <c r="L11" s="3">
        <f t="shared" si="5"/>
        <v>46.79999999999999</v>
      </c>
      <c r="M11" s="3">
        <f t="shared" si="4"/>
        <v>51.199999999999989</v>
      </c>
      <c r="N11" s="4">
        <f>COUNTIF(A1:E20,"&gt;="&amp;46.8)-COUNTIF(A1:E20,"&gt;"&amp;51.2)</f>
        <v>5</v>
      </c>
      <c r="O11" s="4">
        <f t="shared" si="1"/>
        <v>98</v>
      </c>
      <c r="P11" s="4">
        <f t="shared" si="2"/>
        <v>0.05</v>
      </c>
      <c r="Q11" s="4">
        <f t="shared" si="3"/>
        <v>0.98</v>
      </c>
      <c r="R11" s="4">
        <f t="shared" si="0"/>
        <v>5</v>
      </c>
    </row>
    <row r="12" spans="1:18" x14ac:dyDescent="0.25">
      <c r="A12">
        <v>38.92</v>
      </c>
      <c r="B12">
        <v>37.92</v>
      </c>
      <c r="C12">
        <v>35.29</v>
      </c>
      <c r="D12">
        <v>27.95</v>
      </c>
      <c r="E12">
        <v>42.09</v>
      </c>
      <c r="L12" s="3">
        <f t="shared" si="5"/>
        <v>51.199999999999989</v>
      </c>
      <c r="M12" s="3">
        <f t="shared" si="4"/>
        <v>55.599999999999987</v>
      </c>
      <c r="N12" s="4">
        <f>COUNTIF(A1:E20,"&gt;="&amp;51.2)-COUNTIF(A1:E20,"&gt;"&amp;55.6)</f>
        <v>2</v>
      </c>
      <c r="O12" s="4">
        <f t="shared" si="1"/>
        <v>100</v>
      </c>
      <c r="P12" s="4">
        <f t="shared" si="2"/>
        <v>0.02</v>
      </c>
      <c r="Q12" s="4">
        <f t="shared" si="3"/>
        <v>1</v>
      </c>
      <c r="R12" s="4">
        <f t="shared" si="0"/>
        <v>2</v>
      </c>
    </row>
    <row r="13" spans="1:18" x14ac:dyDescent="0.25">
      <c r="A13">
        <v>34.729999999999997</v>
      </c>
      <c r="B13">
        <v>51.8</v>
      </c>
      <c r="C13">
        <v>42.46</v>
      </c>
      <c r="D13">
        <v>33.619999999999997</v>
      </c>
      <c r="E13">
        <v>33.409999999999997</v>
      </c>
      <c r="L13" s="5" t="s">
        <v>12</v>
      </c>
      <c r="M13" s="5"/>
      <c r="N13" s="5">
        <f>SUM(N5:N12)</f>
        <v>100</v>
      </c>
      <c r="O13" s="5"/>
      <c r="P13" s="5">
        <f>SUM(P5:P12)</f>
        <v>1</v>
      </c>
      <c r="Q13" s="5"/>
      <c r="R13" s="5">
        <f>SUM(R5:R12)</f>
        <v>100</v>
      </c>
    </row>
    <row r="14" spans="1:18" x14ac:dyDescent="0.25">
      <c r="A14">
        <v>37.74</v>
      </c>
      <c r="B14">
        <v>37.979999999999997</v>
      </c>
      <c r="C14">
        <v>36.83</v>
      </c>
      <c r="D14">
        <v>45.35</v>
      </c>
      <c r="E14">
        <v>38.85</v>
      </c>
    </row>
    <row r="15" spans="1:18" x14ac:dyDescent="0.25">
      <c r="A15">
        <v>40.799999999999997</v>
      </c>
      <c r="B15">
        <v>37.979999999999997</v>
      </c>
      <c r="C15">
        <v>43.8</v>
      </c>
      <c r="D15">
        <v>42.91</v>
      </c>
      <c r="E15">
        <v>28.56</v>
      </c>
    </row>
    <row r="16" spans="1:18" x14ac:dyDescent="0.25">
      <c r="A16">
        <v>33.770000000000003</v>
      </c>
      <c r="B16">
        <v>31.53</v>
      </c>
      <c r="C16">
        <v>39.200000000000003</v>
      </c>
      <c r="D16">
        <v>35.659999999999997</v>
      </c>
      <c r="E16">
        <v>30.58</v>
      </c>
    </row>
    <row r="17" spans="1:9" x14ac:dyDescent="0.25">
      <c r="A17">
        <v>34.299999999999997</v>
      </c>
      <c r="B17">
        <v>42.59</v>
      </c>
      <c r="C17">
        <v>42.93</v>
      </c>
      <c r="D17">
        <v>34.119999999999997</v>
      </c>
      <c r="E17">
        <v>29.11</v>
      </c>
    </row>
    <row r="18" spans="1:9" x14ac:dyDescent="0.25">
      <c r="A18">
        <v>49.04</v>
      </c>
      <c r="B18">
        <v>28.91</v>
      </c>
      <c r="C18">
        <v>39.15</v>
      </c>
      <c r="D18">
        <v>33.880000000000003</v>
      </c>
      <c r="E18">
        <v>34.369999999999997</v>
      </c>
    </row>
    <row r="19" spans="1:9" x14ac:dyDescent="0.25">
      <c r="A19">
        <v>41.27</v>
      </c>
      <c r="B19">
        <v>46.11</v>
      </c>
      <c r="C19">
        <v>37.47</v>
      </c>
      <c r="D19">
        <v>35.54</v>
      </c>
      <c r="E19">
        <v>38.17</v>
      </c>
    </row>
    <row r="20" spans="1:9" x14ac:dyDescent="0.25">
      <c r="A20">
        <v>43.58</v>
      </c>
      <c r="B20">
        <v>36.58</v>
      </c>
      <c r="C20">
        <v>47.21</v>
      </c>
      <c r="D20">
        <v>32.86</v>
      </c>
      <c r="E20">
        <v>39.58</v>
      </c>
    </row>
    <row r="23" spans="1:9" x14ac:dyDescent="0.25">
      <c r="B23" s="11" t="s">
        <v>18</v>
      </c>
      <c r="C23" s="11"/>
      <c r="D23" s="11"/>
      <c r="G23" s="11" t="s">
        <v>19</v>
      </c>
      <c r="H23" s="11"/>
      <c r="I23" s="11"/>
    </row>
    <row r="24" spans="1:9" x14ac:dyDescent="0.25">
      <c r="B24" s="10" t="s">
        <v>16</v>
      </c>
      <c r="C24" s="10"/>
      <c r="D24" s="7">
        <f>AVERAGE(A1:E20)</f>
        <v>36.731299999999997</v>
      </c>
      <c r="G24" s="10" t="s">
        <v>16</v>
      </c>
      <c r="H24" s="10"/>
      <c r="I24" s="7">
        <f>AVERAGE(F1:J20)</f>
        <v>36.716144473455174</v>
      </c>
    </row>
    <row r="25" spans="1:9" x14ac:dyDescent="0.25">
      <c r="B25" s="9" t="s">
        <v>17</v>
      </c>
      <c r="C25" s="9"/>
      <c r="D25" s="8">
        <f>VAR(A1:E20)</f>
        <v>36.625467989898894</v>
      </c>
      <c r="G25" s="9" t="s">
        <v>17</v>
      </c>
      <c r="H25" s="9"/>
      <c r="I25" s="8">
        <f>VAR(F1:J20)</f>
        <v>1294.1333696082647</v>
      </c>
    </row>
  </sheetData>
  <mergeCells count="6">
    <mergeCell ref="B23:D23"/>
    <mergeCell ref="B25:C25"/>
    <mergeCell ref="B24:C24"/>
    <mergeCell ref="G23:I23"/>
    <mergeCell ref="G24:H24"/>
    <mergeCell ref="G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593982978149</dc:creator>
  <cp:lastModifiedBy>DAYANA MURILLO</cp:lastModifiedBy>
  <dcterms:created xsi:type="dcterms:W3CDTF">2023-03-03T23:04:09Z</dcterms:created>
  <dcterms:modified xsi:type="dcterms:W3CDTF">2023-03-04T04:45:10Z</dcterms:modified>
</cp:coreProperties>
</file>