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540" tabRatio="890" firstSheet="24" activeTab="37"/>
  </bookViews>
  <sheets>
    <sheet name="Check List" sheetId="9" r:id="rId1"/>
    <sheet name="Input NPB" sheetId="2" r:id="rId2"/>
    <sheet name="Input PO" sheetId="1" r:id="rId3"/>
    <sheet name="Input Invoice" sheetId="6" r:id="rId4"/>
    <sheet name="Input Journal" sheetId="7" r:id="rId5"/>
    <sheet name="Laporan NPB" sheetId="5" r:id="rId6"/>
    <sheet name="Laporan PO" sheetId="4" r:id="rId7"/>
    <sheet name="Laporan Order ke Supplier" sheetId="3" r:id="rId8"/>
    <sheet name="Inv-Input Inlog" sheetId="12" r:id="rId9"/>
    <sheet name="Inv-Input Outlog" sheetId="13" r:id="rId10"/>
    <sheet name="Inv-Process" sheetId="15" r:id="rId11"/>
    <sheet name="Sheet10" sheetId="36" r:id="rId12"/>
    <sheet name="Inv-Lap Mutasi Barang" sheetId="14" r:id="rId13"/>
    <sheet name="Inv-Lap Persediaan" sheetId="10" r:id="rId14"/>
    <sheet name="Inv-Rekap Terima Barang" sheetId="11" r:id="rId15"/>
    <sheet name="Inv-Rekap Pengeluaran Barang" sheetId="17" r:id="rId16"/>
    <sheet name="Inv-Journal" sheetId="16" r:id="rId17"/>
    <sheet name="Lap FA Pembelian" sheetId="20" r:id="rId18"/>
    <sheet name="Lap Mutasi FA" sheetId="19" r:id="rId19"/>
    <sheet name="Lap FA Detail" sheetId="18" r:id="rId20"/>
    <sheet name="Lap Rekap FA" sheetId="22" r:id="rId21"/>
    <sheet name="Lap FA Monthly Recap" sheetId="24" r:id="rId22"/>
    <sheet name="Input Mutasi" sheetId="8" r:id="rId23"/>
    <sheet name="Process Depr" sheetId="27" r:id="rId24"/>
    <sheet name="Lap FA Movement" sheetId="23" r:id="rId25"/>
    <sheet name="Lap Penjualan FA" sheetId="25" r:id="rId26"/>
    <sheet name="Sheet9" sheetId="26" r:id="rId27"/>
    <sheet name="Sheet1" sheetId="28" r:id="rId28"/>
    <sheet name="Sheet2" sheetId="29" r:id="rId29"/>
    <sheet name="Sheet3" sheetId="30" r:id="rId30"/>
    <sheet name="Sheet4" sheetId="31" r:id="rId31"/>
    <sheet name="Sheet5" sheetId="32" r:id="rId32"/>
    <sheet name="Sheet6" sheetId="33" r:id="rId33"/>
    <sheet name="Sheet7" sheetId="34" r:id="rId34"/>
    <sheet name="Sheet8" sheetId="35" r:id="rId35"/>
    <sheet name="Sheet11" sheetId="37" r:id="rId36"/>
    <sheet name="Order Report" sheetId="38" r:id="rId37"/>
    <sheet name="Supplier Summary Report" sheetId="39" r:id="rId38"/>
  </sheets>
  <definedNames>
    <definedName name="_GoBack" localSheetId="19">'Lap FA Detail'!$B$3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38" l="1"/>
  <c r="H8" i="38"/>
  <c r="H36" i="36"/>
  <c r="H35" i="36"/>
  <c r="H34" i="36"/>
  <c r="H33" i="36"/>
  <c r="H32" i="36"/>
  <c r="H31" i="36"/>
  <c r="G30" i="36"/>
  <c r="H30" i="36"/>
  <c r="H94" i="15"/>
  <c r="H93" i="15"/>
  <c r="H92" i="15"/>
  <c r="G91" i="15"/>
  <c r="H91" i="15"/>
  <c r="P8" i="30"/>
  <c r="P9" i="30"/>
  <c r="T48" i="28"/>
  <c r="E5" i="28"/>
  <c r="R107" i="8"/>
  <c r="Q111" i="8"/>
  <c r="D194" i="23"/>
  <c r="C194" i="23"/>
  <c r="D188" i="23"/>
  <c r="C188" i="23"/>
  <c r="L11" i="19"/>
  <c r="L10" i="19"/>
  <c r="I17" i="7"/>
  <c r="I16" i="7"/>
  <c r="G17" i="7"/>
  <c r="G16" i="7"/>
  <c r="B9" i="6"/>
  <c r="B10" i="6"/>
  <c r="H7" i="17"/>
  <c r="H8" i="17"/>
  <c r="H14" i="17"/>
  <c r="C98" i="17"/>
  <c r="C97" i="17"/>
  <c r="C96" i="17"/>
  <c r="H93" i="17"/>
  <c r="D98" i="17"/>
  <c r="H92" i="17"/>
  <c r="D97" i="17"/>
  <c r="H91" i="17"/>
  <c r="H90" i="17"/>
  <c r="D96" i="17"/>
  <c r="C69" i="17"/>
  <c r="C67" i="17"/>
  <c r="C72" i="17"/>
  <c r="C63" i="17"/>
  <c r="F61" i="17"/>
  <c r="F60" i="17"/>
  <c r="F68" i="17"/>
  <c r="F69" i="17"/>
  <c r="F62" i="17"/>
  <c r="F66" i="17"/>
  <c r="F59" i="17"/>
  <c r="F65" i="17"/>
  <c r="F64" i="17"/>
  <c r="F58" i="17"/>
  <c r="F63" i="17"/>
  <c r="H44" i="17"/>
  <c r="H43" i="17"/>
  <c r="H42" i="17"/>
  <c r="H41" i="17"/>
  <c r="H40" i="17"/>
  <c r="H39" i="17"/>
  <c r="H38" i="17"/>
  <c r="H37" i="17"/>
  <c r="H36" i="17"/>
  <c r="G35" i="17"/>
  <c r="H35" i="17"/>
  <c r="H34" i="17"/>
  <c r="H33" i="17"/>
  <c r="H32" i="17"/>
  <c r="J7" i="11"/>
  <c r="J8" i="11"/>
  <c r="J9" i="11"/>
  <c r="J10" i="11"/>
  <c r="J11" i="11"/>
  <c r="J14" i="11"/>
  <c r="O31" i="11"/>
  <c r="O30" i="11"/>
  <c r="O29" i="11"/>
  <c r="O28" i="11"/>
  <c r="O27" i="11"/>
  <c r="O26" i="11"/>
  <c r="O25" i="11"/>
  <c r="O24" i="11"/>
  <c r="O23" i="11"/>
  <c r="N22" i="11"/>
  <c r="O22" i="11"/>
  <c r="O21" i="11"/>
  <c r="O20" i="11"/>
  <c r="O19" i="11"/>
  <c r="F26" i="10"/>
  <c r="F27" i="10"/>
  <c r="F28" i="10"/>
  <c r="F29" i="10"/>
  <c r="F30" i="10"/>
  <c r="F31" i="10"/>
  <c r="F32" i="10"/>
  <c r="F33" i="10"/>
  <c r="F46" i="10"/>
  <c r="F35" i="10"/>
  <c r="F36" i="10"/>
  <c r="F37" i="10"/>
  <c r="F38" i="10"/>
  <c r="F39" i="10"/>
  <c r="F47" i="10"/>
  <c r="F41" i="10"/>
  <c r="F42" i="10"/>
  <c r="F43" i="10"/>
  <c r="F48" i="10"/>
  <c r="F49" i="10"/>
  <c r="E43" i="10"/>
  <c r="E48" i="10"/>
  <c r="E39" i="10"/>
  <c r="E47" i="10"/>
  <c r="E33" i="10"/>
  <c r="E46" i="10"/>
  <c r="D33" i="10"/>
  <c r="D39" i="10"/>
  <c r="D43" i="10"/>
  <c r="D48" i="10"/>
  <c r="D47" i="10"/>
  <c r="D46" i="10"/>
  <c r="H45" i="15"/>
  <c r="H46" i="15"/>
  <c r="H48" i="15"/>
  <c r="H49" i="15"/>
  <c r="H50" i="15"/>
  <c r="H51" i="15"/>
  <c r="H52" i="15"/>
  <c r="H53" i="15"/>
  <c r="H54" i="15"/>
  <c r="H55" i="15"/>
  <c r="H56" i="15"/>
  <c r="H44" i="15"/>
  <c r="N22" i="10"/>
  <c r="N23" i="10"/>
  <c r="N25" i="10"/>
  <c r="N26" i="10"/>
  <c r="N27" i="10"/>
  <c r="N28" i="10"/>
  <c r="N29" i="10"/>
  <c r="N30" i="10"/>
  <c r="N31" i="10"/>
  <c r="N32" i="10"/>
  <c r="N33" i="10"/>
  <c r="N21" i="10"/>
  <c r="I11" i="10"/>
  <c r="I10" i="10"/>
  <c r="M24" i="10"/>
  <c r="N24" i="10"/>
  <c r="D68" i="14"/>
  <c r="D54" i="14"/>
  <c r="D50" i="14"/>
  <c r="G36" i="14"/>
  <c r="E57" i="15"/>
  <c r="I8" i="10"/>
  <c r="I9" i="10"/>
  <c r="I12" i="10"/>
  <c r="I7" i="10"/>
  <c r="I13" i="13"/>
  <c r="I14" i="13"/>
  <c r="I15" i="13"/>
  <c r="I12" i="13"/>
  <c r="G47" i="15"/>
  <c r="H47" i="15"/>
  <c r="F10" i="14"/>
  <c r="F11" i="14"/>
  <c r="F12" i="14"/>
  <c r="F13" i="14"/>
  <c r="F14" i="14"/>
  <c r="F15" i="14"/>
  <c r="F16" i="14"/>
  <c r="F17" i="14"/>
  <c r="F18" i="14"/>
  <c r="J13" i="12"/>
  <c r="J14" i="12"/>
  <c r="J15" i="12"/>
  <c r="J12" i="12"/>
  <c r="Q10" i="3"/>
  <c r="Q11" i="3"/>
  <c r="Q13" i="3"/>
  <c r="Q14" i="3"/>
  <c r="Q15" i="3"/>
  <c r="Q9" i="3"/>
  <c r="I16" i="1"/>
  <c r="G9" i="1"/>
  <c r="I9" i="1"/>
  <c r="G8" i="1"/>
  <c r="I8" i="1"/>
  <c r="G7" i="1"/>
  <c r="I7" i="1"/>
  <c r="H18" i="1"/>
  <c r="I18" i="1"/>
  <c r="E188" i="23"/>
  <c r="E194" i="23"/>
  <c r="C73" i="17"/>
  <c r="C74" i="17"/>
  <c r="F67" i="17"/>
  <c r="D72" i="17"/>
  <c r="D73" i="17"/>
  <c r="D74" i="17"/>
  <c r="I15" i="10"/>
  <c r="J16" i="12"/>
  <c r="I15" i="1"/>
  <c r="I17" i="1"/>
  <c r="I19" i="1"/>
</calcChain>
</file>

<file path=xl/sharedStrings.xml><?xml version="1.0" encoding="utf-8"?>
<sst xmlns="http://schemas.openxmlformats.org/spreadsheetml/2006/main" count="3779" uniqueCount="1247">
  <si>
    <t>Id</t>
  </si>
  <si>
    <t>Name</t>
  </si>
  <si>
    <t>Asset Categ</t>
  </si>
  <si>
    <t>Qty</t>
  </si>
  <si>
    <t>Curr</t>
  </si>
  <si>
    <t>Price (Cur)</t>
  </si>
  <si>
    <t>Amount(Cur)</t>
  </si>
  <si>
    <t>Disc</t>
  </si>
  <si>
    <t>VAT</t>
  </si>
  <si>
    <t>Sub Total</t>
  </si>
  <si>
    <t>Grand Total</t>
  </si>
  <si>
    <t>PO</t>
  </si>
  <si>
    <t>Discount(Cur)</t>
  </si>
  <si>
    <t>USD</t>
  </si>
  <si>
    <t>Nett</t>
  </si>
  <si>
    <t>Net Amount</t>
  </si>
  <si>
    <t>Laporan PO Finish</t>
  </si>
  <si>
    <t>Laporan PO Outstanding</t>
  </si>
  <si>
    <t>list pos dengan conditions:</t>
  </si>
  <si>
    <t xml:space="preserve">and ((SELECT if(sum(qty)-sum(qty_received)=0,1,0)  FROM po_details WHERE po_details.po_id = Po.id)=1) </t>
  </si>
  <si>
    <t xml:space="preserve">and ((SELECT if(sum(qty)-sum(qty_received)=0,1,0)  FROM po_details WHERE po_details.po_id = Po.id)=0) </t>
  </si>
  <si>
    <t>No</t>
  </si>
  <si>
    <t>No PO</t>
  </si>
  <si>
    <t>Tanggal</t>
  </si>
  <si>
    <t>Delivery</t>
  </si>
  <si>
    <t>Supplier</t>
  </si>
  <si>
    <t>Nama Barang</t>
  </si>
  <si>
    <t>Jumlah</t>
  </si>
  <si>
    <t>Tgl Finish</t>
  </si>
  <si>
    <t>Laporan NPB  Outstanding</t>
  </si>
  <si>
    <t>and (SELECT if(sum(if(isnull(po_id) ,-1,0))=0,1,0)  FROM npb_details WHERE npb_details.npb_id = Npb.id) = 0</t>
  </si>
  <si>
    <t>and (SELECT if(sum(if(isnull(po_id) ,-1,0))=0,1,0)  FROM npb_details WHERE npb_details.npb_id = Npb.id) = 1</t>
  </si>
  <si>
    <t>Laporan NPBFinish</t>
  </si>
  <si>
    <t>list npbs dengan conditions:</t>
  </si>
  <si>
    <t>Cabang/ Unit</t>
  </si>
  <si>
    <t>No NPB</t>
  </si>
  <si>
    <t>Laporan Pemesanan Barang ke Supplier</t>
  </si>
  <si>
    <t>Periode</t>
  </si>
  <si>
    <t>daftar pemesanan barang ke supplier per jenis barang per bulan dlm satu tahun</t>
  </si>
  <si>
    <t>Jan sd ..... 20..</t>
  </si>
  <si>
    <t>Jenis Barang</t>
  </si>
  <si>
    <t>Mata Uang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</si>
  <si>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</si>
  <si>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</si>
  <si>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</si>
  <si>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</si>
  <si>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</si>
  <si>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</si>
  <si>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</si>
  <si>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</si>
  <si>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</si>
  <si>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</si>
  <si>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</si>
  <si>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</si>
  <si>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</si>
  <si>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PT abc</t>
  </si>
  <si>
    <t>category a</t>
  </si>
  <si>
    <t>category b</t>
  </si>
  <si>
    <t>category c</t>
  </si>
  <si>
    <t>Rp</t>
  </si>
  <si>
    <t>Jenis Barabg</t>
  </si>
  <si>
    <t>Inventory | Fixed asset</t>
  </si>
  <si>
    <t>Field date_finish, diupate secara otomatis pada beforeSave(), jika v_is_done = 1, maka date_finish=now(), else NULL</t>
  </si>
  <si>
    <t>Dept Source</t>
  </si>
  <si>
    <t>Dept Destination</t>
  </si>
  <si>
    <t>Item</t>
  </si>
  <si>
    <t>Barang</t>
  </si>
  <si>
    <t>Request Approval</t>
  </si>
  <si>
    <t>Inputter (Gs)</t>
  </si>
  <si>
    <t>Gs Supervisor</t>
  </si>
  <si>
    <t>Approve</t>
  </si>
  <si>
    <t>Reject</t>
  </si>
  <si>
    <t>Fincon</t>
  </si>
  <si>
    <t>Default</t>
  </si>
  <si>
    <t>Alternatve</t>
  </si>
  <si>
    <t>Add Movement Detail Click:</t>
  </si>
  <si>
    <t>Tampilkan list FA yang ada di Dept Source</t>
  </si>
  <si>
    <t>Bisa pilih FA mana yang mau dipindahkan</t>
  </si>
  <si>
    <t>FA List</t>
  </si>
  <si>
    <t>Select</t>
  </si>
  <si>
    <t>FA nomor 1</t>
  </si>
  <si>
    <t xml:space="preserve">[ ] </t>
  </si>
  <si>
    <t>FA nomor 2</t>
  </si>
  <si>
    <t>FA nomor 3</t>
  </si>
  <si>
    <t>Dept Source: Department A</t>
  </si>
  <si>
    <t>Search FA [--------------------------][Search]</t>
  </si>
  <si>
    <t>Bisa search  FA dengan keyword nama, code asset</t>
  </si>
  <si>
    <t>Process</t>
  </si>
  <si>
    <t>Tombol Approve Clicked</t>
  </si>
  <si>
    <t>Update status_movement_id menjadi: request_for_approval</t>
  </si>
  <si>
    <t>User GS</t>
  </si>
  <si>
    <t>User GS supervisor</t>
  </si>
  <si>
    <t>Update status_movement_id menjadi: approval_level_1</t>
  </si>
  <si>
    <t>Fincon User</t>
  </si>
  <si>
    <t>Update status_movement_id menjadi: approval_level_2</t>
  </si>
  <si>
    <t>Proses Jurnal movement</t>
  </si>
  <si>
    <t>Proses Journal movement</t>
  </si>
  <si>
    <t>do journal posting</t>
  </si>
  <si>
    <t>call JournalTransaction.prepare_posting($detail_source='movement', $journal_group_id=journal_group_movement_id, $doc_id=$id)</t>
  </si>
  <si>
    <t>[Submit]</t>
  </si>
  <si>
    <t>[Add Movement Detail]</t>
  </si>
  <si>
    <t>[Action Button]</t>
  </si>
  <si>
    <t xml:space="preserve">user </t>
  </si>
  <si>
    <t>Pembuatan NPB:</t>
  </si>
  <si>
    <t xml:space="preserve">  * barang IT</t>
  </si>
  <si>
    <t xml:space="preserve">  * lainnya</t>
  </si>
  <si>
    <t>NPB di pim cabang</t>
  </si>
  <si>
    <t>NPB GS:</t>
  </si>
  <si>
    <t>PO GS</t>
  </si>
  <si>
    <t>- utk level-3, maka level-2 harus approval dulu</t>
  </si>
  <si>
    <t>- level-1: dept head</t>
  </si>
  <si>
    <t>- level-2: group head</t>
  </si>
  <si>
    <t>- level-3: direktur (dilakukan oleh dua user yg berbeda)</t>
  </si>
  <si>
    <t xml:space="preserve">   Barang | Qty | Price | Amount </t>
  </si>
  <si>
    <t xml:space="preserve">  * pada saat payment I: 30% (outstanding) </t>
  </si>
  <si>
    <t>D: uang muka</t>
  </si>
  <si>
    <t>C: supplier</t>
  </si>
  <si>
    <t xml:space="preserve">  * payment II : 30% (outstanding)</t>
  </si>
  <si>
    <t xml:space="preserve">  * payment III: 40 (finish)</t>
  </si>
  <si>
    <t xml:space="preserve"> </t>
  </si>
  <si>
    <t>D: FA</t>
  </si>
  <si>
    <t>C: uang muka</t>
  </si>
  <si>
    <t xml:space="preserve">  * FA diakui pada saat pelunasan</t>
  </si>
  <si>
    <t>Invoice:</t>
  </si>
  <si>
    <t>Register asset:</t>
  </si>
  <si>
    <t>GL Voucher:</t>
  </si>
  <si>
    <t>Laporan yang belm ada</t>
  </si>
  <si>
    <t>* nomor invoice</t>
  </si>
  <si>
    <t>* nomor po</t>
  </si>
  <si>
    <t>* supplier</t>
  </si>
  <si>
    <t>* nomor rekening</t>
  </si>
  <si>
    <t>Format data untuk migrasi</t>
  </si>
  <si>
    <t>approve</t>
  </si>
  <si>
    <t>cancel : operator edit ulang, ada notes</t>
  </si>
  <si>
    <t>reject : tdk boleh dilanjutkan</t>
  </si>
  <si>
    <t>NPB tidak bisa diedit oleh GS</t>
  </si>
  <si>
    <t>qty ditotal, harga = blank</t>
  </si>
  <si>
    <t>ppn = ( subtotal - discount ) * 10%</t>
  </si>
  <si>
    <t>perlu kolom discount per item</t>
  </si>
  <si>
    <t>penrimaan barang parsial, pembayaran stlh barang lengkap</t>
  </si>
  <si>
    <t>PO Draft tidak boleh keluar di Invoice</t>
  </si>
  <si>
    <t>tidak ada tombol delete items</t>
  </si>
  <si>
    <t>hanya bisa input pajak dan kurs</t>
  </si>
  <si>
    <t>voucher number bisa diisi manual pada saat proses Invoice</t>
  </si>
  <si>
    <t>nilai buku diprotect tidak boleh minus, sisa = 1</t>
  </si>
  <si>
    <t>penentuan cabang tujuan bisa diset pada saat penerimaan, default sesuai NPB</t>
  </si>
  <si>
    <t>dijalankan per bulan, setelah depreciation process</t>
  </si>
  <si>
    <t>PO , per hari per status (outstanding, final)</t>
  </si>
  <si>
    <t>NPB , per hari per status</t>
  </si>
  <si>
    <t>Invoice, per hari: (paid , outstanding)</t>
  </si>
  <si>
    <t>pembelian dan pembayaran</t>
  </si>
  <si>
    <t>penyusutan</t>
  </si>
  <si>
    <t>penjualan</t>
  </si>
  <si>
    <t>reklas</t>
  </si>
  <si>
    <t>mutasi</t>
  </si>
  <si>
    <t>write off</t>
  </si>
  <si>
    <t>ada pilihan jenis pembelian barang:</t>
  </si>
  <si>
    <t>bisa pilih barang dari NPB pada saat akan membuat PO</t>
  </si>
  <si>
    <t>ok</t>
  </si>
  <si>
    <t>approval level 2: jika blm approve level-1, maka langsung approval level-2</t>
  </si>
  <si>
    <t>Add New NPB</t>
  </si>
  <si>
    <t>Npb Date</t>
  </si>
  <si>
    <t>Deparment</t>
  </si>
  <si>
    <t>Req Date</t>
  </si>
  <si>
    <t>Status</t>
  </si>
  <si>
    <t>Type</t>
  </si>
  <si>
    <t>IT|General</t>
  </si>
  <si>
    <t>draft</t>
  </si>
  <si>
    <t>auto by user</t>
  </si>
  <si>
    <t>[Add Npb Detail]</t>
  </si>
  <si>
    <t>NPB-001</t>
  </si>
  <si>
    <t>barang 1</t>
  </si>
  <si>
    <t>barang 2</t>
  </si>
  <si>
    <t>barang3</t>
  </si>
  <si>
    <t>cab1</t>
  </si>
  <si>
    <t>supplier</t>
  </si>
  <si>
    <t>NPB-002</t>
  </si>
  <si>
    <t>cab2</t>
  </si>
  <si>
    <t>2010-90-09</t>
  </si>
  <si>
    <t>supplie2</t>
  </si>
  <si>
    <t>Field NpbDetail.date_finish, diupate secara otomatis pada NpbDetail.beforeSave(), jika po_id&lt;&gt;null  || movement_id&lt;&gt;null , maka date_finish=now(), else NULL</t>
  </si>
  <si>
    <t>tidak perlu tombol Create Invoice =&gt; "Print PO and Create Invoice"</t>
  </si>
  <si>
    <t xml:space="preserve">untuk pembayaran termin: </t>
  </si>
  <si>
    <t>tidak perlu kolom currency Rupiah:</t>
  </si>
  <si>
    <t>GL transaxtion</t>
  </si>
  <si>
    <t>progress</t>
  </si>
  <si>
    <t>amount_nett = nilai perolehan = price*qty - discount + ppn</t>
  </si>
  <si>
    <t>amount_nett_per_unit = amount_nett / qty</t>
  </si>
  <si>
    <t xml:space="preserve">  * dimulai dari PO: ada field termin</t>
  </si>
  <si>
    <t xml:space="preserve">  * misalnya : 30%, 30, 40</t>
  </si>
  <si>
    <t>fincon : Invoice payment, stlh payment GS bisa register asset</t>
  </si>
  <si>
    <t>transaksi per cabang</t>
  </si>
  <si>
    <t>tambah kolom notes asset</t>
  </si>
  <si>
    <t>Kode</t>
  </si>
  <si>
    <t>Satuan</t>
  </si>
  <si>
    <t>Harga</t>
  </si>
  <si>
    <t>Kategory</t>
  </si>
  <si>
    <t>Alat Tulis Kantor</t>
  </si>
  <si>
    <t>Saldo Persediaan Alat Tulis Kantor</t>
  </si>
  <si>
    <t>Laporan Persediaan</t>
  </si>
  <si>
    <t>Rekap Pengeluaran Barang</t>
  </si>
  <si>
    <t>Kode Barang</t>
  </si>
  <si>
    <t>Stock Awal</t>
  </si>
  <si>
    <t>Pengeluaran</t>
  </si>
  <si>
    <t>Stock Akhir</t>
  </si>
  <si>
    <t>Input Mutasi FA</t>
  </si>
  <si>
    <t>Input Inlog</t>
  </si>
  <si>
    <t>Date</t>
  </si>
  <si>
    <t>PO No</t>
  </si>
  <si>
    <t>no</t>
  </si>
  <si>
    <t>Code</t>
  </si>
  <si>
    <t>Item Name</t>
  </si>
  <si>
    <t>Category</t>
  </si>
  <si>
    <t>Price</t>
  </si>
  <si>
    <t>Amount</t>
  </si>
  <si>
    <t>Cetakan</t>
  </si>
  <si>
    <t>Barang Souvenir</t>
  </si>
  <si>
    <t>ATK-001</t>
  </si>
  <si>
    <t>CET-020</t>
  </si>
  <si>
    <t>SUV-343</t>
  </si>
  <si>
    <t>barang 12</t>
  </si>
  <si>
    <t>barang 13</t>
  </si>
  <si>
    <t>barang 14</t>
  </si>
  <si>
    <t>Unit Price</t>
  </si>
  <si>
    <t>Unit</t>
  </si>
  <si>
    <t>pcs</t>
  </si>
  <si>
    <t>rim</t>
  </si>
  <si>
    <t>dozen</t>
  </si>
  <si>
    <t>inlog</t>
  </si>
  <si>
    <t>id</t>
  </si>
  <si>
    <t>date</t>
  </si>
  <si>
    <t>supplier_id</t>
  </si>
  <si>
    <t>po_id</t>
  </si>
  <si>
    <t>auto inc</t>
  </si>
  <si>
    <t>default current date</t>
  </si>
  <si>
    <t>reff po id if from po</t>
  </si>
  <si>
    <t>inlog_id</t>
  </si>
  <si>
    <t>inlog_details</t>
  </si>
  <si>
    <t>inlogs</t>
  </si>
  <si>
    <t>qty</t>
  </si>
  <si>
    <t>DB Tabel</t>
  </si>
  <si>
    <t>category</t>
  </si>
  <si>
    <t>code</t>
  </si>
  <si>
    <t>item name</t>
  </si>
  <si>
    <t>unit</t>
  </si>
  <si>
    <t>unit price</t>
  </si>
  <si>
    <t>amount</t>
  </si>
  <si>
    <t>auto from item $item['Category']['name']</t>
  </si>
  <si>
    <t>auto from item $item['Item']['name']</t>
  </si>
  <si>
    <t>auto from item $item['Item']['code']</t>
  </si>
  <si>
    <t>input by user</t>
  </si>
  <si>
    <t>auto from item $item['Item']['unit']</t>
  </si>
  <si>
    <t>auto from item $item['Item']['price']</t>
  </si>
  <si>
    <t>input by user, default value auto from item $item['Item']['price']</t>
  </si>
  <si>
    <t>name</t>
  </si>
  <si>
    <t>descr</t>
  </si>
  <si>
    <t>unit_id</t>
  </si>
  <si>
    <t>price</t>
  </si>
  <si>
    <t>units</t>
  </si>
  <si>
    <t>reff inlog</t>
  </si>
  <si>
    <t>reff inv_items</t>
  </si>
  <si>
    <t>inv_item_id</t>
  </si>
  <si>
    <t>integer</t>
  </si>
  <si>
    <t>decimal</t>
  </si>
  <si>
    <t xml:space="preserve">varchar(50) </t>
  </si>
  <si>
    <t>unique index</t>
  </si>
  <si>
    <t>tinytext</t>
  </si>
  <si>
    <t>reff units</t>
  </si>
  <si>
    <t>varchar(50)</t>
  </si>
  <si>
    <t>[Add Item Detail]</t>
  </si>
  <si>
    <t>[Next Action Button]</t>
  </si>
  <si>
    <t>[Back Button]</t>
  </si>
  <si>
    <t>show add inlog details page</t>
  </si>
  <si>
    <t>Action</t>
  </si>
  <si>
    <t>[Edit] [Delete]</t>
  </si>
  <si>
    <t>back to inlog list</t>
  </si>
  <si>
    <t>approvals</t>
  </si>
  <si>
    <t>rejection</t>
  </si>
  <si>
    <t>cancelation</t>
  </si>
  <si>
    <t>Display Columns</t>
  </si>
  <si>
    <t>posting</t>
  </si>
  <si>
    <t>tinyint</t>
  </si>
  <si>
    <t>default 0</t>
  </si>
  <si>
    <t>values:</t>
  </si>
  <si>
    <t>Barang Promosi</t>
  </si>
  <si>
    <t>Barang Brosur</t>
  </si>
  <si>
    <t>Barang IT</t>
  </si>
  <si>
    <t>Barang Fixed Asset</t>
  </si>
  <si>
    <t xml:space="preserve">Add Inlog Details </t>
  </si>
  <si>
    <t>Id Inlog</t>
  </si>
  <si>
    <t>No Inlog</t>
  </si>
  <si>
    <t>Inv Item Category</t>
  </si>
  <si>
    <t xml:space="preserve">Item </t>
  </si>
  <si>
    <t xml:space="preserve">Unit </t>
  </si>
  <si>
    <t>v</t>
  </si>
  <si>
    <t>auto, readonly</t>
  </si>
  <si>
    <t>auto, editable</t>
  </si>
  <si>
    <t>input</t>
  </si>
  <si>
    <t>select</t>
  </si>
  <si>
    <t>number</t>
  </si>
  <si>
    <t>box</t>
  </si>
  <si>
    <t>etc</t>
  </si>
  <si>
    <t>Inlog.no</t>
  </si>
  <si>
    <t>Inlog.id</t>
  </si>
  <si>
    <t>Input Fields</t>
  </si>
  <si>
    <t>auto from inlog session</t>
  </si>
  <si>
    <t>drop down list of inv category</t>
  </si>
  <si>
    <t>drop down list of items on the selected category</t>
  </si>
  <si>
    <t>auto from item[Unit][name]</t>
  </si>
  <si>
    <t xml:space="preserve">auto from item $item['Item']['amount'], </t>
  </si>
  <si>
    <t>calculated at model $this-&gt;data['Item']['amount'] = $this-&gt;data['Item']['price'] * $this-&gt;data['Item']['qty']</t>
  </si>
  <si>
    <t>hidden, auto from inlog session</t>
  </si>
  <si>
    <t>insert into inlog_details</t>
  </si>
  <si>
    <t>default 1</t>
  </si>
  <si>
    <t>auto number at model:</t>
  </si>
  <si>
    <t xml:space="preserve"> 'IN-' + count(*)+0001 </t>
  </si>
  <si>
    <t>input by user, default value from item[Item][price]</t>
  </si>
  <si>
    <t>created_at</t>
  </si>
  <si>
    <t>datetime</t>
  </si>
  <si>
    <t>timestamp</t>
  </si>
  <si>
    <t>created_by</t>
  </si>
  <si>
    <t>user_id</t>
  </si>
  <si>
    <t>Input Outlog</t>
  </si>
  <si>
    <t xml:space="preserve">Add Outlog Details </t>
  </si>
  <si>
    <t>Department</t>
  </si>
  <si>
    <t>show add outlog details page</t>
  </si>
  <si>
    <t>journal inventory receival</t>
  </si>
  <si>
    <t>journal inventory distribution</t>
  </si>
  <si>
    <t>cabang</t>
  </si>
  <si>
    <t>unit kantor pusat</t>
  </si>
  <si>
    <t>[Next Action Buttons]</t>
  </si>
  <si>
    <t>Outlog.id</t>
  </si>
  <si>
    <t>Outlog.no</t>
  </si>
  <si>
    <t>Id Outlog</t>
  </si>
  <si>
    <t>No Outlog</t>
  </si>
  <si>
    <t>hidden, auto from outlog session</t>
  </si>
  <si>
    <t>auto from outlog session</t>
  </si>
  <si>
    <t>insert into outlog_details</t>
  </si>
  <si>
    <t>back to outlog list</t>
  </si>
  <si>
    <t>outlogs</t>
  </si>
  <si>
    <t xml:space="preserve"> 'OUT-' + count(*)+0001 </t>
  </si>
  <si>
    <t>department_id</t>
  </si>
  <si>
    <t>department tujuan</t>
  </si>
  <si>
    <t>outlog_details</t>
  </si>
  <si>
    <t>outlog_id</t>
  </si>
  <si>
    <t>reff outlog</t>
  </si>
  <si>
    <t>Laporan Mutasi Barang</t>
  </si>
  <si>
    <t>In</t>
  </si>
  <si>
    <t>Out</t>
  </si>
  <si>
    <t>Saldo</t>
  </si>
  <si>
    <t>Items</t>
  </si>
  <si>
    <t>ATK</t>
  </si>
  <si>
    <t>sd</t>
  </si>
  <si>
    <t>saldo awal</t>
  </si>
  <si>
    <t>saldo akhir</t>
  </si>
  <si>
    <t>in_out</t>
  </si>
  <si>
    <t>doc_id</t>
  </si>
  <si>
    <t>outlog</t>
  </si>
  <si>
    <t>Price (Avg)</t>
  </si>
  <si>
    <t>auto qty*price</t>
  </si>
  <si>
    <t>from inv_ledger</t>
  </si>
  <si>
    <t>Bulan</t>
  </si>
  <si>
    <t>atk-001</t>
  </si>
  <si>
    <t>po-001</t>
  </si>
  <si>
    <t>po-002</t>
  </si>
  <si>
    <t>atk-002</t>
  </si>
  <si>
    <t>atk-003</t>
  </si>
  <si>
    <t>barang 3</t>
  </si>
  <si>
    <t>atk-004</t>
  </si>
  <si>
    <t>barang 4</t>
  </si>
  <si>
    <t>tanggal</t>
  </si>
  <si>
    <t>reff inv_item</t>
  </si>
  <si>
    <t>inlog | outlog</t>
  </si>
  <si>
    <t>reff inlogs | outlogs</t>
  </si>
  <si>
    <t>select from inv_ledger</t>
  </si>
  <si>
    <t>by items_id</t>
  </si>
  <si>
    <t>by date</t>
  </si>
  <si>
    <t>select sum(in-out) where date&lt; $date_start</t>
  </si>
  <si>
    <t>hasil select inlog</t>
  </si>
  <si>
    <t>select sum(qty) where in_out='inlog' and item_id=$item_id group by date</t>
  </si>
  <si>
    <t>select sum(qty) where in_out='outlog' and item_id=$item_id group by date</t>
  </si>
  <si>
    <t>hasil select outlog</t>
  </si>
  <si>
    <t>rows</t>
  </si>
  <si>
    <t>['01-01-2011']</t>
  </si>
  <si>
    <t>['in']</t>
  </si>
  <si>
    <t>['02-01-2011']</t>
  </si>
  <si>
    <t>['03-01-2011']</t>
  </si>
  <si>
    <t>['04-01-2011']</t>
  </si>
  <si>
    <t>['05-01-2011']</t>
  </si>
  <si>
    <t>['07-01-2011']</t>
  </si>
  <si>
    <t>['out']</t>
  </si>
  <si>
    <t>$beginning_balance</t>
  </si>
  <si>
    <t>foreach $inlogs as $inlog</t>
  </si>
  <si>
    <t>$date = $inlog['InvLedger']['date']</t>
  </si>
  <si>
    <t>$qty = $inlog['InvLedger']['qty']</t>
  </si>
  <si>
    <t>endforeach</t>
  </si>
  <si>
    <t>Save result into array $rows</t>
  </si>
  <si>
    <t>$balance = $beginning_balance</t>
  </si>
  <si>
    <t>$rows[$date]['in'] = $qty</t>
  </si>
  <si>
    <t>foreach $inlogs as $outlog</t>
  </si>
  <si>
    <t>$date = $outlog['InvLedger']['date']</t>
  </si>
  <si>
    <t>$qty = $outlog['InvLedger']['qty']</t>
  </si>
  <si>
    <t>$inlogs</t>
  </si>
  <si>
    <t>$outlogs</t>
  </si>
  <si>
    <t xml:space="preserve">saldo awal </t>
  </si>
  <si>
    <t xml:space="preserve">hasil select inlog </t>
  </si>
  <si>
    <t>foreach $rows as $date =&gt; $row</t>
  </si>
  <si>
    <t>$rows['00-00-0000']['balance'] = $balance</t>
  </si>
  <si>
    <t>$rows[$date]['balance'] = $balance + $rows[$date]['in'] - $rows[$date]['out']</t>
  </si>
  <si>
    <t>$balance = $rows[$date]['balance']</t>
  </si>
  <si>
    <t>$rows['00-00-9999']['balance'] = $balance</t>
  </si>
  <si>
    <t>auto increment</t>
  </si>
  <si>
    <t>diisi 'outlog'</t>
  </si>
  <si>
    <t>diisi 'inlog'</t>
  </si>
  <si>
    <t>struktur table inv_ledger</t>
  </si>
  <si>
    <t>select from inlog_details, posting=0, sort by date</t>
  </si>
  <si>
    <t>select from outlog_details, posting=0, sort by date</t>
  </si>
  <si>
    <t>contoh hasil insert ke tabel inv_ledger</t>
  </si>
  <si>
    <t>untuk setiap record outlog details, insert dan isi field inv_ledger sbb</t>
  </si>
  <si>
    <t>untuk setiap record inlog details, insert dan isi field inv_ledger sbb</t>
  </si>
  <si>
    <t>misal data inv_ledger hasil process inventory sbb</t>
  </si>
  <si>
    <t>Hasil combined array $rows result:</t>
  </si>
  <si>
    <t>Proses hitung kolom balance</t>
  </si>
  <si>
    <t>Hasilnya tinggal di display the array on the view</t>
  </si>
  <si>
    <t>filter by category_id</t>
  </si>
  <si>
    <t>filter by date periode</t>
  </si>
  <si>
    <t>Column values</t>
  </si>
  <si>
    <t>reff po id</t>
  </si>
  <si>
    <t>Item.code</t>
  </si>
  <si>
    <t>Item.name</t>
  </si>
  <si>
    <t>misal inv_ledger data sbb</t>
  </si>
  <si>
    <t>Item.unit</t>
  </si>
  <si>
    <t>InvLedger.price</t>
  </si>
  <si>
    <t>InvLedger.qty</t>
  </si>
  <si>
    <t>InvLedger.amount</t>
  </si>
  <si>
    <t>outlog_details.price</t>
  </si>
  <si>
    <t xml:space="preserve">outlog_details.amount </t>
  </si>
  <si>
    <t>outlog_details.qty</t>
  </si>
  <si>
    <t>outlog_details.inv_item_id</t>
  </si>
  <si>
    <t>outlog.date</t>
  </si>
  <si>
    <t>outlog.id</t>
  </si>
  <si>
    <t>inlog.date</t>
  </si>
  <si>
    <t>inlog_details.inv_item_id</t>
  </si>
  <si>
    <t>inlog_details.qty</t>
  </si>
  <si>
    <t>inlog_details.price</t>
  </si>
  <si>
    <t xml:space="preserve">inlog_details.amount </t>
  </si>
  <si>
    <t>inlog.id</t>
  </si>
  <si>
    <t>NULL</t>
  </si>
  <si>
    <t>inlog.po_id</t>
  </si>
  <si>
    <t>sum(total)</t>
  </si>
  <si>
    <t>Saldo per kategori</t>
  </si>
  <si>
    <t>group by inv_item_id</t>
  </si>
  <si>
    <t>Contoh hasil query</t>
  </si>
  <si>
    <t>Select sum(qty), sum(price), sum(amount) from inv_ledger</t>
  </si>
  <si>
    <t>sum</t>
  </si>
  <si>
    <t>sum(qty)</t>
  </si>
  <si>
    <t>sum(amount)</t>
  </si>
  <si>
    <t>avg(price)</t>
  </si>
  <si>
    <t>results</t>
  </si>
  <si>
    <t>Saldo category</t>
  </si>
  <si>
    <t>Rekap Penerimaan Barang</t>
  </si>
  <si>
    <t xml:space="preserve">Select po_id, inv_item_id, qty, price, amount </t>
  </si>
  <si>
    <t>order by po_id</t>
  </si>
  <si>
    <t>filter by category</t>
  </si>
  <si>
    <t>filter by periode</t>
  </si>
  <si>
    <t>where in_out = 'inlog'</t>
  </si>
  <si>
    <t>Column Values</t>
  </si>
  <si>
    <t>integer $i</t>
  </si>
  <si>
    <t>Po.id</t>
  </si>
  <si>
    <t>skip</t>
  </si>
  <si>
    <t>group by inv_category_id</t>
  </si>
  <si>
    <t>Column  Values</t>
  </si>
  <si>
    <t>stock awal - pengeluaran</t>
  </si>
  <si>
    <t>sum of InvLedger.qty for item_id , date &gt;= 01-Periode and date &lt;= 31-Periode, in_out='outlog'</t>
  </si>
  <si>
    <t>sum of InvLedger.qty for item_id , date &lt; 01-Periode, in_out='inlog'</t>
  </si>
  <si>
    <t>Save ke arrray  $rows</t>
  </si>
  <si>
    <t>$inv_item_id = $inlog['InvLedger']['inv_item_id']</t>
  </si>
  <si>
    <t>$rows[$inv_item_id]['begin_stock_qty'] = $qty</t>
  </si>
  <si>
    <t>$rows[$inv_item_id]['begin_stock_amount'] = $amount</t>
  </si>
  <si>
    <t>$amount = $inlog['InvLedger']['amount']</t>
  </si>
  <si>
    <t>foreach $outlogs as $outlog</t>
  </si>
  <si>
    <t>$amount = $outlog['InvLedger']['amount']</t>
  </si>
  <si>
    <t>$rows[$inv_item_id]['out_qty'] = $qty</t>
  </si>
  <si>
    <t>$rows[$inv_item_id]['out_amount'] = $amount</t>
  </si>
  <si>
    <t>begin_stock_qty</t>
  </si>
  <si>
    <t>begin_stock_amount</t>
  </si>
  <si>
    <t>out_qty</t>
  </si>
  <si>
    <t>out_amount</t>
  </si>
  <si>
    <t>end_qty</t>
  </si>
  <si>
    <t>end_amount</t>
  </si>
  <si>
    <t>$rows[$date]['end_qty'] = $rows[$date]['begin_stock_qty'] - $rows[$date]['out_qty']</t>
  </si>
  <si>
    <t>$rows[$date]['end_amount'] = $rows[$date]['begin_stock_amount'] - $rows[$date]['out_amount']</t>
  </si>
  <si>
    <t>$rows[inv_item_id]</t>
  </si>
  <si>
    <t>$row[date]</t>
  </si>
  <si>
    <t>balance</t>
  </si>
  <si>
    <t>in</t>
  </si>
  <si>
    <t>out</t>
  </si>
  <si>
    <t>select sum(qty), sum(amount) where in_out='inlog' and inv_category_id=$inv_category_id and date &lt; 01-Periode group by inv_item_id</t>
  </si>
  <si>
    <t>select sum(qty), sum(amount) where in_out='outlog' and inv_category_id=$inv_category_id and date between( 01-Periode , 31-Periode)  group by inv_item_id</t>
  </si>
  <si>
    <t>PT dea</t>
  </si>
  <si>
    <t>set posting = 1</t>
  </si>
  <si>
    <t>Mov No</t>
  </si>
  <si>
    <t>Source Dept</t>
  </si>
  <si>
    <t>Finance</t>
  </si>
  <si>
    <t>Dest Dept</t>
  </si>
  <si>
    <t>Marketing</t>
  </si>
  <si>
    <t>Book Value</t>
  </si>
  <si>
    <t>Accum Dep</t>
  </si>
  <si>
    <t>Date Purchase</t>
  </si>
  <si>
    <t>HRD-2009-001</t>
  </si>
  <si>
    <t>HRD-2009-002</t>
  </si>
  <si>
    <t>Komputer</t>
  </si>
  <si>
    <t>foreach MovementDetail</t>
  </si>
  <si>
    <t>foreach JournalTemplate(asset_category_id)</t>
  </si>
  <si>
    <t>db</t>
  </si>
  <si>
    <t>akum penyusutan</t>
  </si>
  <si>
    <t>cabang tujuan</t>
  </si>
  <si>
    <t>cr</t>
  </si>
  <si>
    <t>hp category</t>
  </si>
  <si>
    <t>cabang asal</t>
  </si>
  <si>
    <t>jika asset dibawah tgl 15, tidak masuk ke GL bukan ybs</t>
  </si>
  <si>
    <t>categories</t>
  </si>
  <si>
    <t>is_asset</t>
  </si>
  <si>
    <t>boolean</t>
  </si>
  <si>
    <t>1=FA, 0=inv</t>
  </si>
  <si>
    <t>add new field on categories</t>
  </si>
  <si>
    <t>category_id</t>
  </si>
  <si>
    <t>int</t>
  </si>
  <si>
    <t>items</t>
  </si>
  <si>
    <t>existing table</t>
  </si>
  <si>
    <t>existing  table</t>
  </si>
  <si>
    <t>jurnal disposal sales</t>
  </si>
  <si>
    <t>disposal</t>
  </si>
  <si>
    <t>disposal_detail</t>
  </si>
  <si>
    <t>journal_template_detail</t>
  </si>
  <si>
    <t>asset_category_id</t>
  </si>
  <si>
    <t>sales_amount</t>
  </si>
  <si>
    <t>loss profit</t>
  </si>
  <si>
    <t>book value</t>
  </si>
  <si>
    <t>accum dep</t>
  </si>
  <si>
    <t>journal_template_id</t>
  </si>
  <si>
    <t>account_id</t>
  </si>
  <si>
    <t>journal_position_id</t>
  </si>
  <si>
    <t>for_profit_sales</t>
  </si>
  <si>
    <t>journal_template</t>
  </si>
  <si>
    <t>dr</t>
  </si>
  <si>
    <t>profit?</t>
  </si>
  <si>
    <t>yes</t>
  </si>
  <si>
    <t>account_type</t>
  </si>
  <si>
    <t>Nama</t>
  </si>
  <si>
    <t>Tgl Perolehan</t>
  </si>
  <si>
    <t>Akhir Umur Ekonomis</t>
  </si>
  <si>
    <t>Harga Perolehan</t>
  </si>
  <si>
    <t>Accumulated Depreciation (Thn Lalu)</t>
  </si>
  <si>
    <t>Accumulated Depreciation (sd Bln Lalu)</t>
  </si>
  <si>
    <t>Nilai Buku</t>
  </si>
  <si>
    <t>Biaya Penyusutan per Bln</t>
  </si>
  <si>
    <t>Bulan/Thn</t>
  </si>
  <si>
    <t>: ....</t>
  </si>
  <si>
    <t>Branch</t>
  </si>
  <si>
    <t>Group</t>
  </si>
  <si>
    <t>Laporan Detail Fixed Asset</t>
  </si>
  <si>
    <t>No Bukti</t>
  </si>
  <si>
    <t>Gol Fixed Asset</t>
  </si>
  <si>
    <t>Lokasi Awal</t>
  </si>
  <si>
    <t>Tgl Mutasi</t>
  </si>
  <si>
    <t>Cost</t>
  </si>
  <si>
    <t>Acc. Depr</t>
  </si>
  <si>
    <t>Ket</t>
  </si>
  <si>
    <t>Conf Letter</t>
  </si>
  <si>
    <t>Laporan Mutasi Fixed Asset</t>
  </si>
  <si>
    <t>Cabang</t>
  </si>
  <si>
    <t>Hrg Perolehan</t>
  </si>
  <si>
    <t>Acc Depr</t>
  </si>
  <si>
    <t>Golongan</t>
  </si>
  <si>
    <t>Biaya Penyusutan Straight Line</t>
  </si>
  <si>
    <t>Biaya Penyusutan Double Decline</t>
  </si>
  <si>
    <t>Selisih Penyusutan</t>
  </si>
  <si>
    <t>Tanah</t>
  </si>
  <si>
    <t>Gedung</t>
  </si>
  <si>
    <t>Kendaraan</t>
  </si>
  <si>
    <t>Hardware &amp; Installation</t>
  </si>
  <si>
    <t>Software Komputer</t>
  </si>
  <si>
    <t>Leasehold</t>
  </si>
  <si>
    <t>Equipment-Office</t>
  </si>
  <si>
    <t>Accumulated Deprs</t>
  </si>
  <si>
    <t>Saldo Awal</t>
  </si>
  <si>
    <t>Penambahan</t>
  </si>
  <si>
    <t>Pembelian</t>
  </si>
  <si>
    <t>Mutasi Masuk</t>
  </si>
  <si>
    <t>Reklas</t>
  </si>
  <si>
    <t>Reklas dari gol ke gol</t>
  </si>
  <si>
    <t>Revaluasi</t>
  </si>
  <si>
    <t>Total Penambahan</t>
  </si>
  <si>
    <t xml:space="preserve">Pengurang </t>
  </si>
  <si>
    <t>Mutasi Keluar</t>
  </si>
  <si>
    <t>Penjualan</t>
  </si>
  <si>
    <t>Acrapt</t>
  </si>
  <si>
    <t>Recalss</t>
  </si>
  <si>
    <t>Total Pengurangan</t>
  </si>
  <si>
    <t>Ending Balance</t>
  </si>
  <si>
    <t>Acc Depresiation</t>
  </si>
  <si>
    <t>Biaya Penyusutan Thn ini</t>
  </si>
  <si>
    <t>Laporan Penjualan FA</t>
  </si>
  <si>
    <t>Nomor Bukti</t>
  </si>
  <si>
    <t>Golongan FA</t>
  </si>
  <si>
    <t>Tanggal Penjualan</t>
  </si>
  <si>
    <t>Nama Pembeli</t>
  </si>
  <si>
    <t>Tanggal Perolehan</t>
  </si>
  <si>
    <t>Accum Depr</t>
  </si>
  <si>
    <t>Harga Jual</t>
  </si>
  <si>
    <t>Laba/Rugi</t>
  </si>
  <si>
    <t>On Submit</t>
  </si>
  <si>
    <t>HRD-2006-2-001</t>
  </si>
  <si>
    <t>Komputer Lengkap</t>
  </si>
  <si>
    <t>Cabang A</t>
  </si>
  <si>
    <t>Hardware Komputer</t>
  </si>
  <si>
    <t>HRD-2006-2-002</t>
  </si>
  <si>
    <t>HRD-2006-2-003</t>
  </si>
  <si>
    <t>book_value</t>
  </si>
  <si>
    <t>depbln</t>
  </si>
  <si>
    <t>end foreach</t>
  </si>
  <si>
    <t>foreach assetDetail</t>
  </si>
  <si>
    <t>foreach assetDetailSelecteds</t>
  </si>
  <si>
    <t>end for each</t>
  </si>
  <si>
    <t>assetDetail</t>
  </si>
  <si>
    <t>komputer1</t>
  </si>
  <si>
    <t>assedDetailSelected</t>
  </si>
  <si>
    <t>asset_detail_id</t>
  </si>
  <si>
    <t>chk = assetDetail[id] == assetDetailSelected[id] =&gt; true</t>
  </si>
  <si>
    <t>$sales_amount[asset_detail_id] = sales_amount</t>
  </si>
  <si>
    <t>foreach $sales_amount as $id =&gt; $value</t>
  </si>
  <si>
    <t xml:space="preserve">if assetDetail[id] == $id </t>
  </si>
  <si>
    <t>value = $value</t>
  </si>
  <si>
    <t>end if</t>
  </si>
  <si>
    <t>hpthnlalu</t>
  </si>
  <si>
    <t>hpblnlalumasuk</t>
  </si>
  <si>
    <t>hpblnlalukeluar</t>
  </si>
  <si>
    <t>hpthnini</t>
  </si>
  <si>
    <t>depthnlalu</t>
  </si>
  <si>
    <t>depblninimasuk</t>
  </si>
  <si>
    <t>depblnlalumasuk</t>
  </si>
  <si>
    <t>depblnlalukeluar</t>
  </si>
  <si>
    <t>depthnini</t>
  </si>
  <si>
    <t>thnlalu</t>
  </si>
  <si>
    <t>blnlalu</t>
  </si>
  <si>
    <t>blnini</t>
  </si>
  <si>
    <t>ada</t>
  </si>
  <si>
    <t>harga perolehan sd tahun lalu</t>
  </si>
  <si>
    <t>harga perolehan tahun ini</t>
  </si>
  <si>
    <t>hpthnlalu + hpblnlalumasuk - hpblnlalukeluar</t>
  </si>
  <si>
    <t>depresiasi tahun lalu</t>
  </si>
  <si>
    <t>depresiasi masuk bulan ini</t>
  </si>
  <si>
    <t>depresiasi masuk bulan lalu</t>
  </si>
  <si>
    <t>depresiasi keluar bulan lalu</t>
  </si>
  <si>
    <t>depresiasi tahun ini</t>
  </si>
  <si>
    <t>depthnlalu + depblnlalumasuk - depblnlalukeluar</t>
  </si>
  <si>
    <t>hpthnini - depthnini</t>
  </si>
  <si>
    <t>jumlah bulan di tahun lalu mulai pembelian sd sekarang</t>
  </si>
  <si>
    <t>jumlah bulan sd bulan lalu</t>
  </si>
  <si>
    <t>jumlah bulan bulan ini , 1 atau 0</t>
  </si>
  <si>
    <t>apakah asset masih ada , Y atau T</t>
  </si>
  <si>
    <t>updated fields during depr process</t>
  </si>
  <si>
    <t>read fields during depr process</t>
  </si>
  <si>
    <t>nilai buku akhir tahun ini</t>
  </si>
  <si>
    <t>date_end</t>
  </si>
  <si>
    <t>date_start</t>
  </si>
  <si>
    <t>tanggal mulai jalan depresiasi</t>
  </si>
  <si>
    <t>tanggal akhir</t>
  </si>
  <si>
    <t>total jumlah bulan sd sekarang = total umur ekonomi</t>
  </si>
  <si>
    <t>sum(thnlalu+blnlalu+blnini)</t>
  </si>
  <si>
    <t>date_Start</t>
  </si>
  <si>
    <t>kolom</t>
  </si>
  <si>
    <t>field asset_details</t>
  </si>
  <si>
    <t>depblninikeluar</t>
  </si>
  <si>
    <t>depresiasi keluar bulan ini</t>
  </si>
  <si>
    <t>depblnlalumasuk - depblnlalukeluar</t>
  </si>
  <si>
    <t>blm ada di tabel ?</t>
  </si>
  <si>
    <t>AssetDetail-&gt;find(all, conditions)</t>
  </si>
  <si>
    <t>conditions:</t>
  </si>
  <si>
    <t>bulan dan tahun date_start</t>
  </si>
  <si>
    <t>url:</t>
  </si>
  <si>
    <t>/asset_details/report_detail_fa</t>
  </si>
  <si>
    <t>Lokasi Mutasi</t>
  </si>
  <si>
    <t>TRF-002</t>
  </si>
  <si>
    <t>6-2010-6-002</t>
  </si>
  <si>
    <t>Hardware</t>
  </si>
  <si>
    <t>SELS</t>
  </si>
  <si>
    <t>MARK</t>
  </si>
  <si>
    <t>6-2010-6-003</t>
  </si>
  <si>
    <t>on Submit</t>
  </si>
  <si>
    <t>condition</t>
  </si>
  <si>
    <t>doc_date in bulan-tahun</t>
  </si>
  <si>
    <t>Asset Cateogry</t>
  </si>
  <si>
    <t>no integer $i++</t>
  </si>
  <si>
    <t>Movement.notes</t>
  </si>
  <si>
    <t>Movement-&gt;recursive= 2</t>
  </si>
  <si>
    <t>source_dept_id = $department_id</t>
  </si>
  <si>
    <t>$department_id</t>
  </si>
  <si>
    <t>$month $year</t>
  </si>
  <si>
    <t>$asset_category_id</t>
  </si>
  <si>
    <t>on submit</t>
  </si>
  <si>
    <t>FA-001</t>
  </si>
  <si>
    <t>6-2010-004</t>
  </si>
  <si>
    <t>Komputer 2</t>
  </si>
  <si>
    <t>6-2010-005</t>
  </si>
  <si>
    <t>6-2010-006</t>
  </si>
  <si>
    <t>FA-002</t>
  </si>
  <si>
    <t>6-2010-007</t>
  </si>
  <si>
    <t>laptop</t>
  </si>
  <si>
    <t>condition:</t>
  </si>
  <si>
    <t>date_of_purchase</t>
  </si>
  <si>
    <t>in bulan - thn</t>
  </si>
  <si>
    <t>assets department_id</t>
  </si>
  <si>
    <t>Purchase-&gt;recirsive = 2, query to Asset -&gt; AssetDEtail</t>
  </si>
  <si>
    <t>Purchase</t>
  </si>
  <si>
    <t>AssetDetail</t>
  </si>
  <si>
    <t>foreach ($purchases as $purchase)</t>
  </si>
  <si>
    <t>0 Asset</t>
  </si>
  <si>
    <t>0 AssetDetail</t>
  </si>
  <si>
    <t>1 AssetDetail</t>
  </si>
  <si>
    <t>1 Asset</t>
  </si>
  <si>
    <t>Hasil aray query</t>
  </si>
  <si>
    <t>$pruchases = Purchase-&gt;find(all, condition)</t>
  </si>
  <si>
    <t>2 AssetDetail</t>
  </si>
  <si>
    <t>foreach ($purchase['Asset'] as $asset)</t>
  </si>
  <si>
    <t>foreach ($asset['AssetDetail'] as $assetDetail)</t>
  </si>
  <si>
    <t>$i++</t>
  </si>
  <si>
    <t>$purchase['Purchase']['no']</t>
  </si>
  <si>
    <t>$assetDetail['AssetDetail']['code']</t>
  </si>
  <si>
    <t>$assetDetail['AssetDetail']['name']</t>
  </si>
  <si>
    <t>$assetCategories[ $assetDetail['AssetDetail']['asset_category_id'] ]</t>
  </si>
  <si>
    <t>$assetDetail['AssetDetail']['date_start']</t>
  </si>
  <si>
    <t xml:space="preserve">$departments[ $assetDetail['AssetDetail']['department_id'] ] </t>
  </si>
  <si>
    <t>$assetDetail['AssetDetail']['price']</t>
  </si>
  <si>
    <t>$assetDetail['AssetDetail']['depthnini']</t>
  </si>
  <si>
    <t>$purchase['Purchase']['notes']</t>
  </si>
  <si>
    <t>if ( $assetDetail['AssetDetail']['department_id'] != $department_id)</t>
  </si>
  <si>
    <t>break</t>
  </si>
  <si>
    <t>0 Movement</t>
  </si>
  <si>
    <t>0 MovementDetail</t>
  </si>
  <si>
    <t>1 MovementDetail</t>
  </si>
  <si>
    <t>$movements array structure</t>
  </si>
  <si>
    <t>$movements = Movement-&gt;find(all, conditions)</t>
  </si>
  <si>
    <t>foreach ($movements as $movement)</t>
  </si>
  <si>
    <t>foreach ($movement['MovementDetail') as $md)</t>
  </si>
  <si>
    <t>$movement['Movement']['no']</t>
  </si>
  <si>
    <t>$md['AssetDetail']['code']</t>
  </si>
  <si>
    <t>$md['AssetDetail']['name']</t>
  </si>
  <si>
    <t>$assetCategories[ $md['AssetDetail']['asset_category_id'] ]</t>
  </si>
  <si>
    <t xml:space="preserve">$departments[ $movement['Movement']['source_department_id'] ] </t>
  </si>
  <si>
    <t xml:space="preserve">$departments[ $movement['Movement']['dest_department_id'] ] </t>
  </si>
  <si>
    <t>$movement['Movement']['date']</t>
  </si>
  <si>
    <t>$md['AssetDetail']['date_start']</t>
  </si>
  <si>
    <t>$md['AssetDetail']['price']</t>
  </si>
  <si>
    <t>$md['AssetDetail']['depthnini']</t>
  </si>
  <si>
    <t>$md['AssetDetail']['book_value']</t>
  </si>
  <si>
    <t>$movement['Movement']['notes']</t>
  </si>
  <si>
    <t>$assets = AssetDetail-&gt;find(all, $param)</t>
  </si>
  <si>
    <t>Rekap Fixed Asset</t>
  </si>
  <si>
    <t>['asset_category_id']</t>
  </si>
  <si>
    <t>['0]</t>
  </si>
  <si>
    <t>['price']</t>
  </si>
  <si>
    <t>['depr']</t>
  </si>
  <si>
    <t>Result array $assets</t>
  </si>
  <si>
    <t>'fields' =&gt; array(</t>
  </si>
  <si>
    <t xml:space="preserve">'AssetDetail.asset_category_id', </t>
  </si>
  <si>
    <t xml:space="preserve">'sum(AssetDetail.price) as price', </t>
  </si>
  <si>
    <t xml:space="preserve">), </t>
  </si>
  <si>
    <t>'group'=&gt;array('AssetDetail.asset_category_id'),</t>
  </si>
  <si>
    <t>);</t>
  </si>
  <si>
    <t>array(</t>
  </si>
  <si>
    <t>$param =</t>
  </si>
  <si>
    <t>foreach ($assets as $asset)</t>
  </si>
  <si>
    <t>$assetCategories[  $asset['AssetDetail']['asset_category_id']  ]</t>
  </si>
  <si>
    <t>$asset[0]['price']</t>
  </si>
  <si>
    <t>$asset[0]['depr']</t>
  </si>
  <si>
    <t>$asset[0]['depr_dbl']</t>
  </si>
  <si>
    <t>$asset[0]['depr'] - $asset[0]['depr_dbl']</t>
  </si>
  <si>
    <t>Laporan Pembelian Fixed Asset</t>
  </si>
  <si>
    <t>/purchases/reports/fa </t>
  </si>
  <si>
    <t>url</t>
  </si>
  <si>
    <t>/asset_details/reports/rekap</t>
  </si>
  <si>
    <t>/movements/report/fa</t>
  </si>
  <si>
    <t>Fixed Asset Movement Report</t>
  </si>
  <si>
    <t>Fixed Asset Montly Recap</t>
  </si>
  <si>
    <t>/asset_details/reports/monthly_rekap </t>
  </si>
  <si>
    <t xml:space="preserve">sum(AssetDetail.depthnlalu) as depthnlalu', </t>
  </si>
  <si>
    <t xml:space="preserve">sum(AssetDetail.hpthnlalu - AssetDetail.depthnlalu) as bookthnlalu', </t>
  </si>
  <si>
    <t>sum(jan) as jan',</t>
  </si>
  <si>
    <t>sum(feb) as feb',</t>
  </si>
  <si>
    <t>sum(dec) as dec',</t>
  </si>
  <si>
    <t>sum(nov) as nov',</t>
  </si>
  <si>
    <t>sum(oct) as oct',</t>
  </si>
  <si>
    <t>sum(sep) as sep',</t>
  </si>
  <si>
    <t>sum(aug) as aug',</t>
  </si>
  <si>
    <t>sum(jul) as jul',</t>
  </si>
  <si>
    <t>sum(jun) as jun',</t>
  </si>
  <si>
    <t>sum(may) as may',</t>
  </si>
  <si>
    <t>sum(apr) as apr',</t>
  </si>
  <si>
    <t>sum(mar) as mar',</t>
  </si>
  <si>
    <t xml:space="preserve">sum(AssetDetail.depthnini) as depthnini', </t>
  </si>
  <si>
    <t>['depthnlalu']</t>
  </si>
  <si>
    <t>['bookthnlalu']</t>
  </si>
  <si>
    <t>['depthnini']</t>
  </si>
  <si>
    <t>['jan']</t>
  </si>
  <si>
    <t>['feb']</t>
  </si>
  <si>
    <t>...</t>
  </si>
  <si>
    <t>['dec']</t>
  </si>
  <si>
    <t>$asset[0]['depthnlalu']</t>
  </si>
  <si>
    <t>Akum Penyusutan Thn Lalu</t>
  </si>
  <si>
    <t>Nilai Buku Thn Lalu</t>
  </si>
  <si>
    <t>$asset[0]['bookthnlalu']</t>
  </si>
  <si>
    <t>…</t>
  </si>
  <si>
    <t>$asset[0]['jan']</t>
  </si>
  <si>
    <t>$asset[0]['feb']</t>
  </si>
  <si>
    <t>$asset[0]['dec']</t>
  </si>
  <si>
    <t>$asset[0]['apr']</t>
  </si>
  <si>
    <t>$asset[0]['mar']</t>
  </si>
  <si>
    <t>Akum Penyusutan Last Year</t>
  </si>
  <si>
    <t>Nilai Buku Last Year</t>
  </si>
  <si>
    <t>Inventory Ledger</t>
  </si>
  <si>
    <t>Process Inventory Ledger</t>
  </si>
  <si>
    <t>Inventory List</t>
  </si>
  <si>
    <t>menu:</t>
  </si>
  <si>
    <t>Inventory Status</t>
  </si>
  <si>
    <t>sum(AssetDetail.depthnini) as depr'</t>
  </si>
  <si>
    <t>Scrapt</t>
  </si>
  <si>
    <t>Penambahan Tahun Ini</t>
  </si>
  <si>
    <t>Pengurang Tahun Ini</t>
  </si>
  <si>
    <t>Saldo Awal Tahun Lalu</t>
  </si>
  <si>
    <t xml:space="preserve">'sum(AssetDetail.hpthnlalu) as begin_balance', </t>
  </si>
  <si>
    <t>harga perolehan masuk sd bulan lalu</t>
  </si>
  <si>
    <t>harga perolehan keluar sd bulan lalu</t>
  </si>
  <si>
    <t>'sum(AssetDetail.hpblnlalumasuk) as add_purchase',</t>
  </si>
  <si>
    <t>Cabang B</t>
  </si>
  <si>
    <t>Mutasi</t>
  </si>
  <si>
    <t>total</t>
  </si>
  <si>
    <t>Pada saat proses mutasi</t>
  </si>
  <si>
    <t>utk setiap assetdetail di mutasi detail</t>
  </si>
  <si>
    <t>set ada='T'</t>
  </si>
  <si>
    <t>set date_end=tanggal mutasi</t>
  </si>
  <si>
    <t>set code = code + "MUTASI"</t>
  </si>
  <si>
    <t>foreach ($movementDetail as $md)</t>
  </si>
  <si>
    <t>$this-&gt;AssetDetail-&gt;set('ada','T');</t>
  </si>
  <si>
    <t>$this-&gt;AssetDetail-&gt;set('date_end',date('Y-m-d') );</t>
  </si>
  <si>
    <t>$asset = $this-&gt;AssetDetail-&gt;read(null, $asset_detail_id)</t>
  </si>
  <si>
    <t>//copy to destination department</t>
  </si>
  <si>
    <t>$asset['AssetDetail']['department_id'] = $destination_department_id;</t>
  </si>
  <si>
    <t>$this-&gt;AssetDetail-&gt;save($asset)</t>
  </si>
  <si>
    <t>copy record assetDetail dengan department_id = $dest_department_id</t>
  </si>
  <si>
    <t>Department A</t>
  </si>
  <si>
    <t>Department B</t>
  </si>
  <si>
    <t>Komputer lengkap</t>
  </si>
  <si>
    <t>20000-mutasi</t>
  </si>
  <si>
    <t xml:space="preserve">Jan </t>
  </si>
  <si>
    <t>feb</t>
  </si>
  <si>
    <t>mar</t>
  </si>
  <si>
    <t>book val last year</t>
  </si>
  <si>
    <t>accum dep last year</t>
  </si>
  <si>
    <t>curent month=feb</t>
  </si>
  <si>
    <t>$asset['AssetDetail']['date_start'] = $doc_date ;</t>
  </si>
  <si>
    <t>unset($asset['AssetDetail']['id']);</t>
  </si>
  <si>
    <t>$asset['AssetDetail']['source'] = 'mutasi' ;</t>
  </si>
  <si>
    <t>//update source asset detail</t>
  </si>
  <si>
    <t>$this-&gt;AssetDetail-&gt;create();</t>
  </si>
  <si>
    <t>$this-&gt;AssetDetail-&gt;set('code', $asset['AssetDetail']['code'] . '-transfered');</t>
  </si>
  <si>
    <t>$this-&gt;AssetDetail-&gt;save();</t>
  </si>
  <si>
    <t>Setelah mutasi maka posisi nya sbb, setelah dijalankan Process Depresiaion</t>
  </si>
  <si>
    <t>'conditions'=&gt;array('source'=&gt;'purchase')</t>
  </si>
  <si>
    <t>'sum(AssetDetail.hpblnlalukeluar) as deduct_purchase',</t>
  </si>
  <si>
    <t>'conditions'=&gt;array('source'=&gt;'mutasi')</t>
  </si>
  <si>
    <t>mencari penambahan dan pengurangan pembelian</t>
  </si>
  <si>
    <t>mencari penambahan dan pengurangan akibat mutasi</t>
  </si>
  <si>
    <t>$purchases = AssetDetail-&gt;find(all, $param)</t>
  </si>
  <si>
    <t>$mutasis = AssetDetail-&gt;find(all, $param)</t>
  </si>
  <si>
    <t>combine into $costs</t>
  </si>
  <si>
    <t>$costs = array_merge($purchases, $mutasis);</t>
  </si>
  <si>
    <t>['begin_balance']</t>
  </si>
  <si>
    <t>['add_purchase']</t>
  </si>
  <si>
    <t>['deduct_purchase']</t>
  </si>
  <si>
    <t>Result array $purchases</t>
  </si>
  <si>
    <t>Result array $mutasis</t>
  </si>
  <si>
    <t>['add_mutasi']</t>
  </si>
  <si>
    <t>['deduct_mutasi']</t>
  </si>
  <si>
    <t>COST Calculation</t>
  </si>
  <si>
    <t>ACCUM DEPR Calculation</t>
  </si>
  <si>
    <t xml:space="preserve">'sum(AssetDetail.depthnlalu) as begin_balance', </t>
  </si>
  <si>
    <t>'sum(AssetDetail.depblnlalumasuk) as add_purchase',</t>
  </si>
  <si>
    <t>'sum(AssetDetail.depblnlalukeluar) as deduct_purchase',</t>
  </si>
  <si>
    <t>mencari penambahan dan pengurangan depr akibat pembelian</t>
  </si>
  <si>
    <t>mencari penambahan dan pengurangan depr  akibat mutasi</t>
  </si>
  <si>
    <t>combine into $deprs</t>
  </si>
  <si>
    <t>$deprs = array_merge($purchases, $mutasis);</t>
  </si>
  <si>
    <t>View side</t>
  </si>
  <si>
    <t>foreach ($costs as $cost)</t>
  </si>
  <si>
    <t>$cost['add_transfer_in']</t>
  </si>
  <si>
    <t>$cost['add_reclass_category']</t>
  </si>
  <si>
    <t>$cost['add_reclass']</t>
  </si>
  <si>
    <t>$cost['add_reval']</t>
  </si>
  <si>
    <t>$cost['add_total']</t>
  </si>
  <si>
    <t>$cost['deduct_transfer_out']</t>
  </si>
  <si>
    <t>$cost['deduct_sales']</t>
  </si>
  <si>
    <t>$cost['deduct_writeoff']</t>
  </si>
  <si>
    <t>$cost['deduct_reval']</t>
  </si>
  <si>
    <t>$cost['deduct_reclass']</t>
  </si>
  <si>
    <t>$cost['deduct_reclass_category']</t>
  </si>
  <si>
    <t>$cost['deduct_total']</t>
  </si>
  <si>
    <t>$cost['end_balance']</t>
  </si>
  <si>
    <t>$cost['asset_category_id']</t>
  </si>
  <si>
    <t>$cost['begin_balance']</t>
  </si>
  <si>
    <t>$cost['add_purchase']</t>
  </si>
  <si>
    <t>avg_price</t>
  </si>
  <si>
    <t>---- update</t>
  </si>
  <si>
    <t>1. jangan ada penyingkatan judul di semua view</t>
  </si>
  <si>
    <t>ex : PO -&gt; Purchase Order</t>
  </si>
  <si>
    <t>2. Print PO, seluruh Item di jadikan satu</t>
  </si>
  <si>
    <t>ex : laptop 11 + laptop 2  = laptop 13 (calculate)</t>
  </si>
  <si>
    <t>3. untuk akun bank/rekening ...satu table di table supplier</t>
  </si>
  <si>
    <t>4. report harus list asset per branch</t>
  </si>
  <si>
    <t>5. seluruh tampilan di perbaiki</t>
  </si>
  <si>
    <t>---- new</t>
  </si>
  <si>
    <t>1. class asset renovasi + amortisasi , dll....</t>
  </si>
  <si>
    <t>2. migrasi ke server ms. windows + db</t>
  </si>
  <si>
    <t>Laporan Fixed Asset Running</t>
  </si>
  <si>
    <t xml:space="preserve">Komputer </t>
  </si>
  <si>
    <t xml:space="preserve">  </t>
  </si>
  <si>
    <t>jan</t>
  </si>
  <si>
    <t>apr</t>
  </si>
  <si>
    <t>mei</t>
  </si>
  <si>
    <t>des</t>
  </si>
  <si>
    <t>nov</t>
  </si>
  <si>
    <t>oct</t>
  </si>
  <si>
    <t>sep</t>
  </si>
  <si>
    <t>aug</t>
  </si>
  <si>
    <t>jul</t>
  </si>
  <si>
    <t>tglmulai</t>
  </si>
  <si>
    <t>tglakhir</t>
  </si>
  <si>
    <t>Harga Perolehan sd. $tahun_lalu</t>
  </si>
  <si>
    <t>Mutasi Tahun $tahun_ini</t>
  </si>
  <si>
    <t>Harga Perolehan sd. $tahun_ini</t>
  </si>
  <si>
    <t>Akum Penyusutan sd. $tahun_lalu</t>
  </si>
  <si>
    <t>Mutasi Penyusutan $tahun_ini</t>
  </si>
  <si>
    <t>Akum Penyusutan sd. $tahun_ini</t>
  </si>
  <si>
    <t>Nilai Buku sd. $tahun_ini</t>
  </si>
  <si>
    <t>tambah</t>
  </si>
  <si>
    <t>may</t>
  </si>
  <si>
    <t>jun</t>
  </si>
  <si>
    <t>dec</t>
  </si>
  <si>
    <t>nilaibuku</t>
  </si>
  <si>
    <t>jumlah bulan ini</t>
  </si>
  <si>
    <t xml:space="preserve">jumlah bulan sd bulan lalu </t>
  </si>
  <si>
    <t>kondisi</t>
  </si>
  <si>
    <t>&lt; _date_per</t>
  </si>
  <si>
    <t>jumlah bulan sd tahun lalu</t>
  </si>
  <si>
    <t>Item 1</t>
  </si>
  <si>
    <t>Outstanding</t>
  </si>
  <si>
    <t>Item 2</t>
  </si>
  <si>
    <t>Qty Recd</t>
  </si>
  <si>
    <t>DO</t>
  </si>
  <si>
    <t>PO0001</t>
  </si>
  <si>
    <t>DO001</t>
  </si>
  <si>
    <t>DO002</t>
  </si>
  <si>
    <t>Total Recd</t>
  </si>
  <si>
    <t>dos</t>
  </si>
  <si>
    <t>do_details</t>
  </si>
  <si>
    <t>do_id</t>
  </si>
  <si>
    <t>asset_dategory_id</t>
  </si>
  <si>
    <t>Qty Sisa</t>
  </si>
  <si>
    <t>waktu save</t>
  </si>
  <si>
    <t>po_detail_id</t>
  </si>
  <si>
    <t>PoDetail.qty_received = PoDetail.qty_received + DoDetail.qty</t>
  </si>
  <si>
    <t>waktu create detail</t>
  </si>
  <si>
    <t>DoDetail.qty = PoDetail.qty - PoDetail.qty_received</t>
  </si>
  <si>
    <t>ddd</t>
  </si>
  <si>
    <t>PO payment term</t>
  </si>
  <si>
    <t>pos</t>
  </si>
  <si>
    <t>invoice</t>
  </si>
  <si>
    <t>po_payments</t>
  </si>
  <si>
    <t>term_no</t>
  </si>
  <si>
    <t>delivery_orders</t>
  </si>
  <si>
    <t>delivery_order_details</t>
  </si>
  <si>
    <t>invoice_id</t>
  </si>
  <si>
    <t>invoice_details</t>
  </si>
  <si>
    <t>Delivery Order</t>
  </si>
  <si>
    <t>Register Asset</t>
  </si>
  <si>
    <t>Invoice Input</t>
  </si>
  <si>
    <t>po_details</t>
  </si>
  <si>
    <t>cab3</t>
  </si>
  <si>
    <t>CABANG</t>
  </si>
  <si>
    <t>GS</t>
  </si>
  <si>
    <t>OUTLOG</t>
  </si>
  <si>
    <t>MR: FA</t>
  </si>
  <si>
    <t>MT: Stock</t>
  </si>
  <si>
    <t>APPROVAl PO</t>
  </si>
  <si>
    <t>PRINT PO</t>
  </si>
  <si>
    <t xml:space="preserve">PENERIMAAN </t>
  </si>
  <si>
    <t>PEMBAYARAN</t>
  </si>
  <si>
    <t>REPORTING FA</t>
  </si>
  <si>
    <t>REPORTING STOCK</t>
  </si>
  <si>
    <t>PC</t>
  </si>
  <si>
    <t>Printer</t>
  </si>
  <si>
    <t>Print</t>
  </si>
  <si>
    <t>MOVEMENT FA</t>
  </si>
  <si>
    <t>DISPOSAL</t>
  </si>
  <si>
    <t>PO Stock -&gt; DO -&gt; INVOICE -&gt; INLOG</t>
  </si>
  <si>
    <t>PO -&gt; DO -&gt;Invoice-&gt;Reg FA</t>
  </si>
  <si>
    <t>Asset Category</t>
  </si>
  <si>
    <t>Name/ Brand/ Type</t>
  </si>
  <si>
    <t>Unit Cost</t>
  </si>
  <si>
    <t>Total Acquisition Cost</t>
  </si>
  <si>
    <t>Economic Age (months)</t>
  </si>
  <si>
    <t>Hp Sd Thn Lalu</t>
  </si>
  <si>
    <t>Hp Sd Thn Ini</t>
  </si>
  <si>
    <t>Monthly Depreciation</t>
  </si>
  <si>
    <t>Book Value Last Year</t>
  </si>
  <si>
    <t>Accum. Depr Last Year</t>
  </si>
  <si>
    <t>Accum. Depr This Year</t>
  </si>
  <si>
    <t>Book Value This Year</t>
  </si>
  <si>
    <t>Purchase Date</t>
  </si>
  <si>
    <t>Start Date</t>
  </si>
  <si>
    <t>End Date</t>
  </si>
  <si>
    <t>FA Register</t>
  </si>
  <si>
    <t>2 </t>
  </si>
  <si>
    <t>HRD-2011-MAT-2 </t>
  </si>
  <si>
    <t>Hardware Komputer </t>
  </si>
  <si>
    <t>komputer kerja </t>
  </si>
  <si>
    <t>10 </t>
  </si>
  <si>
    <t>5,400,000 </t>
  </si>
  <si>
    <t>54,000,000 </t>
  </si>
  <si>
    <t>3 / 60 </t>
  </si>
  <si>
    <t>0 </t>
  </si>
  <si>
    <t>900,000 </t>
  </si>
  <si>
    <t>2011-05-09 </t>
  </si>
  <si>
    <t>2016-04-09 </t>
  </si>
  <si>
    <t>FA-0133 </t>
  </si>
  <si>
    <t>1 </t>
  </si>
  <si>
    <t>HRD-2011-MAT-1 </t>
  </si>
  <si>
    <t>xenia </t>
  </si>
  <si>
    <t>140,000,000 </t>
  </si>
  <si>
    <t>280,000,000 </t>
  </si>
  <si>
    <t>4,666,667 </t>
  </si>
  <si>
    <t>2011-05-06 </t>
  </si>
  <si>
    <t>2016-04-06 </t>
  </si>
  <si>
    <t>FA-0132 </t>
  </si>
  <si>
    <t>Monthly Depreciation Report per 2011-06-15</t>
  </si>
  <si>
    <t>2 / 60 </t>
  </si>
  <si>
    <t>9,333,333 </t>
  </si>
  <si>
    <t>270,666,667 </t>
  </si>
  <si>
    <t>1,800,000 </t>
  </si>
  <si>
    <t>52,200,000 </t>
  </si>
  <si>
    <t>3 </t>
  </si>
  <si>
    <t>SWK-2011-FO-1 </t>
  </si>
  <si>
    <t>Software Komputer </t>
  </si>
  <si>
    <t>windows </t>
  </si>
  <si>
    <t>10,000,000 </t>
  </si>
  <si>
    <t>100,000,000 </t>
  </si>
  <si>
    <t>1,666,667 </t>
  </si>
  <si>
    <t>3,333,333 </t>
  </si>
  <si>
    <t>96,666,667 </t>
  </si>
  <si>
    <t>2011-05-10 </t>
  </si>
  <si>
    <t>2016-04-10 </t>
  </si>
  <si>
    <t>FA-0134 </t>
  </si>
  <si>
    <t>4 </t>
  </si>
  <si>
    <t>PRP-2011-SEC-1 </t>
  </si>
  <si>
    <t>Peripheral Komputer </t>
  </si>
  <si>
    <t>scanner </t>
  </si>
  <si>
    <t>500,000 </t>
  </si>
  <si>
    <t>5,000,000 </t>
  </si>
  <si>
    <t>0 / 60 </t>
  </si>
  <si>
    <t>5 </t>
  </si>
  <si>
    <t>HRD-2011-SEC-1 </t>
  </si>
  <si>
    <t>laptop </t>
  </si>
  <si>
    <t>6 </t>
  </si>
  <si>
    <t>HRD-2011-SEC-2 </t>
  </si>
  <si>
    <t>desktop </t>
  </si>
  <si>
    <t>50,000,000 </t>
  </si>
  <si>
    <t>7 </t>
  </si>
  <si>
    <t>HRD-2011-SEC-3 </t>
  </si>
  <si>
    <t>monitor 31 inch </t>
  </si>
  <si>
    <t>Page 1 of 1, showing 7 records out of 7 total, starting on record 1, ending on 7</t>
  </si>
  <si>
    <r>
      <t>&lt;&lt; previous</t>
    </r>
    <r>
      <rPr>
        <sz val="9"/>
        <color rgb="FFCCCCCC"/>
        <rFont val="Verdana"/>
        <family val="2"/>
      </rPr>
      <t xml:space="preserve"> </t>
    </r>
    <r>
      <rPr>
        <sz val="9"/>
        <color rgb="FFDDDDDD"/>
        <rFont val="Verdana"/>
        <family val="2"/>
      </rPr>
      <t>next &gt;&gt;</t>
    </r>
  </si>
  <si>
    <t>.</t>
  </si>
  <si>
    <t>Monthly Detail Depreciation Report per 2011-07-15</t>
  </si>
  <si>
    <t>Acq. Cost Last Year</t>
  </si>
  <si>
    <t>Acq. Cost This Year</t>
  </si>
  <si>
    <t>HRD-2011-MAT-1-001 </t>
  </si>
  <si>
    <t>2,333,333 </t>
  </si>
  <si>
    <t>133,000,000 </t>
  </si>
  <si>
    <t>7,000,000 </t>
  </si>
  <si>
    <t>HRD-2011-MAT-1-002 </t>
  </si>
  <si>
    <t>HRD-2011-MAT-2-001 </t>
  </si>
  <si>
    <t>90,000 </t>
  </si>
  <si>
    <t>5,130,000 </t>
  </si>
  <si>
    <t>270,000 </t>
  </si>
  <si>
    <t>HRD-2011-MAT-2-002 </t>
  </si>
  <si>
    <t>HRD-2011-MAT-2-003 </t>
  </si>
  <si>
    <t>HRD-2011-MAT-2-004 </t>
  </si>
  <si>
    <t>HRD-2011-MAT-2-005 </t>
  </si>
  <si>
    <t>8 </t>
  </si>
  <si>
    <t>HRD-2011-MAT-2-006 </t>
  </si>
  <si>
    <t>9 </t>
  </si>
  <si>
    <t>HRD-2011-MAT-2-007 </t>
  </si>
  <si>
    <t>HRD-2011-MAT-2-008 </t>
  </si>
  <si>
    <t>11 </t>
  </si>
  <si>
    <t>HRD-2011-MAT-2-009 </t>
  </si>
  <si>
    <t>12 </t>
  </si>
  <si>
    <t>HRD-2011-MAT-2-010 </t>
  </si>
  <si>
    <t>13 </t>
  </si>
  <si>
    <t>SWK-2011-FO-1-001 </t>
  </si>
  <si>
    <t>166,667 </t>
  </si>
  <si>
    <t>9,500,000 </t>
  </si>
  <si>
    <t>14 </t>
  </si>
  <si>
    <t>SWK-2011-FO-1-002 </t>
  </si>
  <si>
    <t>15 </t>
  </si>
  <si>
    <t>SWK-2011-FO-1-003 </t>
  </si>
  <si>
    <t>16 </t>
  </si>
  <si>
    <t>SWK-2011-FO-1-004 </t>
  </si>
  <si>
    <t>17 </t>
  </si>
  <si>
    <t>SWK-2011-FO-1-005 </t>
  </si>
  <si>
    <t>18 </t>
  </si>
  <si>
    <t>SWK-2011-FO-1-006 </t>
  </si>
  <si>
    <t>19 </t>
  </si>
  <si>
    <t>SWK-2011-FO-1-007 </t>
  </si>
  <si>
    <t>20 </t>
  </si>
  <si>
    <t>SWK-2011-FO-1-008 </t>
  </si>
  <si>
    <t>Page 1 of 4, showing 20 records out of 62 total, starting on record 1, ending on 20</t>
  </si>
  <si>
    <t>Tanah </t>
  </si>
  <si>
    <t>Bangunan Dalam Penyelesaian </t>
  </si>
  <si>
    <t>Gedung </t>
  </si>
  <si>
    <t>Instalasi </t>
  </si>
  <si>
    <t>Kendaraan </t>
  </si>
  <si>
    <t>Inventaris Golongan I </t>
  </si>
  <si>
    <t>Inventaris Golongan II </t>
  </si>
  <si>
    <t>Leasehold </t>
  </si>
  <si>
    <t>Renovasi </t>
  </si>
  <si>
    <t>Accumulated Depreciation</t>
  </si>
  <si>
    <t>Accum. Depreciation</t>
  </si>
  <si>
    <t>npb</t>
  </si>
  <si>
    <t>npb_detail</t>
  </si>
  <si>
    <t>npb_id</t>
  </si>
  <si>
    <t>invoice_detail</t>
  </si>
  <si>
    <t>do_detail_id</t>
  </si>
  <si>
    <t>invoices_dos</t>
  </si>
  <si>
    <t>invoices_pos</t>
  </si>
  <si>
    <t>on invoice payment:</t>
  </si>
  <si>
    <t>assets</t>
  </si>
  <si>
    <t>asset_details</t>
  </si>
  <si>
    <t>asset_id</t>
  </si>
  <si>
    <t>qty_receved</t>
  </si>
  <si>
    <t>end</t>
  </si>
  <si>
    <t>tgl</t>
  </si>
  <si>
    <t>PO-001</t>
  </si>
  <si>
    <t>item_id</t>
  </si>
  <si>
    <t>avansa</t>
  </si>
  <si>
    <t>printer</t>
  </si>
  <si>
    <t>DO-001</t>
  </si>
  <si>
    <t>invoices</t>
  </si>
  <si>
    <t>KEN-992</t>
  </si>
  <si>
    <t>HRD-002</t>
  </si>
  <si>
    <t>INV-0001</t>
  </si>
  <si>
    <t>dos_id</t>
  </si>
  <si>
    <t>DO-002</t>
  </si>
  <si>
    <t>INV-002</t>
  </si>
  <si>
    <t>invoice_detail_id</t>
  </si>
  <si>
    <t>pos_id</t>
  </si>
  <si>
    <t>purchases</t>
  </si>
  <si>
    <t>purchase_id</t>
  </si>
  <si>
    <t>FA-003</t>
  </si>
  <si>
    <t>for each invoice_delivery_orders</t>
  </si>
  <si>
    <t xml:space="preserve">update assets set start_date = now, date_end=now+age, invoice_id=Invoice.id where do_id = InvoiceDeliveryOrder.do_id </t>
  </si>
  <si>
    <t xml:space="preserve">update asset_details set start_date = now, date_end=now+age, invoice_id=Invoice.id where do_id = InvoiceDeliveryOrder.do_id </t>
  </si>
  <si>
    <t>outlog.department_id</t>
  </si>
  <si>
    <t>outlog_details.item_id</t>
  </si>
  <si>
    <t>default (+) kalau dari outlog</t>
  </si>
  <si>
    <t>usage | outlog</t>
  </si>
  <si>
    <t>usage (-), outlog (+) = kiriman dari pusat</t>
  </si>
  <si>
    <t>Pengisian Stock di Cabang</t>
  </si>
  <si>
    <t>eg</t>
  </si>
  <si>
    <t>table stocks</t>
  </si>
  <si>
    <t>Pemakaian Stock di Cabang</t>
  </si>
  <si>
    <t>mengurangi qty table stocks</t>
  </si>
  <si>
    <t>mengenerate journal pemakaian stock di cabang</t>
  </si>
  <si>
    <t>table usages</t>
  </si>
  <si>
    <t>no_usage</t>
  </si>
  <si>
    <t>date_usage</t>
  </si>
  <si>
    <t>created_date</t>
  </si>
  <si>
    <t>table usage_details</t>
  </si>
  <si>
    <t>usage_id</t>
  </si>
  <si>
    <t>Details</t>
  </si>
  <si>
    <t>Descr</t>
  </si>
  <si>
    <t>USG-020</t>
  </si>
  <si>
    <t>Kertas</t>
  </si>
  <si>
    <t>untuk unit kerja A</t>
  </si>
  <si>
    <t>ATM</t>
  </si>
  <si>
    <t>untuk unit kerja B</t>
  </si>
  <si>
    <t>[Add]</t>
  </si>
  <si>
    <t xml:space="preserve">lookup table items, tampilkan qty balance </t>
  </si>
  <si>
    <t>Stock Status Per Department</t>
  </si>
  <si>
    <t>Balance</t>
  </si>
  <si>
    <t>Materai</t>
  </si>
  <si>
    <t>Cabang Abdul Muis</t>
  </si>
  <si>
    <t>select item.name, sum(qty) from stocks where stocks.department_id=$department_id group by item_id</t>
  </si>
  <si>
    <t>pada saat save dan proses, inser ke table stocks</t>
  </si>
  <si>
    <t>usage</t>
  </si>
  <si>
    <t>sehingga stock status per department updated sesuai dengan qty outlog - usage</t>
  </si>
  <si>
    <t>generate journal usage</t>
  </si>
  <si>
    <t>Inventory</t>
  </si>
  <si>
    <t>Biaya</t>
  </si>
  <si>
    <t>Cr</t>
  </si>
  <si>
    <t>Db</t>
  </si>
  <si>
    <t>untuk setiap outlod_details : insert ke tabel stocks</t>
  </si>
  <si>
    <t>waktu print surat jalan</t>
  </si>
  <si>
    <t>i=0</t>
  </si>
  <si>
    <t>i=1</t>
  </si>
  <si>
    <t>i=2</t>
  </si>
  <si>
    <t>i=3</t>
  </si>
  <si>
    <t>i=4</t>
  </si>
  <si>
    <t>i=5</t>
  </si>
  <si>
    <t>i=6</t>
  </si>
  <si>
    <t>x=0</t>
  </si>
  <si>
    <t>y=0</t>
  </si>
  <si>
    <t>y=10</t>
  </si>
  <si>
    <t>x=10</t>
  </si>
  <si>
    <t>Currency</t>
  </si>
  <si>
    <t>Shure</t>
  </si>
  <si>
    <t>7MJA001</t>
  </si>
  <si>
    <t>Mejas Kerja</t>
  </si>
  <si>
    <t>7KRS002</t>
  </si>
  <si>
    <t>Kursi Hadap</t>
  </si>
  <si>
    <t>all</t>
  </si>
  <si>
    <t>Date start</t>
  </si>
  <si>
    <t>poDetail . Find all</t>
  </si>
  <si>
    <t>where</t>
  </si>
  <si>
    <t>Po.SupplierId = SupplierId</t>
  </si>
  <si>
    <t>and Po.po_date &gt;= DateStart and Po.po_date &lt;= DateEnd</t>
  </si>
  <si>
    <t>and Po.CurrencyId = CurrencyId</t>
  </si>
  <si>
    <t>DateEnd</t>
  </si>
  <si>
    <t>DateStart</t>
  </si>
  <si>
    <t>Laporan Order Pemesanan Barang Per Supplier</t>
  </si>
  <si>
    <t>Laporan Total Pemesanan Barang ke Supplier</t>
  </si>
  <si>
    <t xml:space="preserve">Date </t>
  </si>
  <si>
    <t>Trikarya</t>
  </si>
  <si>
    <t xml:space="preserve">Find Po </t>
  </si>
  <si>
    <t>Po.CurrencyId = CurrencyId</t>
  </si>
  <si>
    <t>Po.po_date &gt;= StartDate and Po.po_date &lt;= DateEnd</t>
  </si>
  <si>
    <t>Total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</si>
</sst>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Myriad"/>
    </font>
    <font>
      <sz val="10"/>
      <color theme="1"/>
      <name val="Calibri"/>
      <family val="2"/>
      <scheme val="minor"/>
    </font>
    <font>
      <sz val="11"/>
      <color theme="1"/>
      <name val="Myriad-BoldItalic"/>
    </font>
    <font>
      <sz val="11"/>
      <name val="Myriad"/>
    </font>
    <font>
      <sz val="11"/>
      <color rgb="FFFF0000"/>
      <name val="Calibri"/>
      <family val="2"/>
      <scheme val="minor"/>
    </font>
    <font>
      <sz val="9"/>
      <color rgb="FF333333"/>
      <name val="Verdana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3"/>
      <color rgb="FFEE3322"/>
      <name val="Helvetica"/>
      <family val="2"/>
    </font>
    <font>
      <b/>
      <sz val="8"/>
      <color rgb="FF333333"/>
      <name val="Verdana"/>
      <family val="2"/>
    </font>
    <font>
      <sz val="8"/>
      <color rgb="FF333333"/>
      <name val="Verdana"/>
      <family val="2"/>
    </font>
    <font>
      <u/>
      <sz val="11"/>
      <color theme="10"/>
      <name val="Calibri"/>
      <family val="2"/>
    </font>
    <font>
      <sz val="9"/>
      <color rgb="FFCCCCCC"/>
      <name val="Verdana"/>
      <family val="2"/>
    </font>
    <font>
      <sz val="9"/>
      <color rgb="FFDDDDDD"/>
      <name val="Verdana"/>
      <family val="2"/>
    </font>
    <font>
      <b/>
      <u/>
      <sz val="9"/>
      <color theme="10"/>
      <name val="Calibri"/>
      <family val="2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EE3322"/>
      <name val="Helvetica"/>
      <family val="2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</font>
    <font>
      <sz val="18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rgb="FF555555"/>
      </bottom>
      <diagonal/>
    </border>
    <border>
      <left/>
      <right/>
      <top/>
      <bottom style="medium">
        <color rgb="FFDDDDDD"/>
      </bottom>
      <diagonal/>
    </border>
    <border>
      <left/>
      <right/>
      <top style="thick">
        <color rgb="FF555555"/>
      </top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2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3" fontId="0" fillId="0" borderId="1" xfId="1" applyFont="1" applyBorder="1"/>
    <xf numFmtId="43" fontId="0" fillId="0" borderId="0" xfId="1" applyFont="1"/>
    <xf numFmtId="9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4" fontId="0" fillId="0" borderId="1" xfId="1" applyNumberFormat="1" applyFont="1" applyBorder="1"/>
    <xf numFmtId="164" fontId="2" fillId="2" borderId="1" xfId="1" applyNumberFormat="1" applyFont="1" applyFill="1" applyBorder="1"/>
    <xf numFmtId="0" fontId="2" fillId="2" borderId="1" xfId="0" applyFont="1" applyFill="1" applyBorder="1"/>
    <xf numFmtId="0" fontId="2" fillId="2" borderId="4" xfId="0" applyFont="1" applyFill="1" applyBorder="1" applyAlignment="1"/>
    <xf numFmtId="0" fontId="2" fillId="2" borderId="4" xfId="0" applyFont="1" applyFill="1" applyBorder="1" applyAlignment="1">
      <alignment wrapText="1"/>
    </xf>
    <xf numFmtId="0" fontId="2" fillId="2" borderId="1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0" fillId="0" borderId="0" xfId="0" applyFont="1"/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Fill="1" applyBorder="1"/>
    <xf numFmtId="0" fontId="0" fillId="0" borderId="0" xfId="0" applyBorder="1"/>
    <xf numFmtId="0" fontId="0" fillId="3" borderId="0" xfId="0" applyFill="1"/>
    <xf numFmtId="43" fontId="0" fillId="0" borderId="0" xfId="1" applyFont="1" applyBorder="1"/>
    <xf numFmtId="0" fontId="0" fillId="0" borderId="7" xfId="0" applyBorder="1"/>
    <xf numFmtId="0" fontId="4" fillId="0" borderId="8" xfId="0" applyFont="1" applyBorder="1"/>
    <xf numFmtId="0" fontId="0" fillId="0" borderId="8" xfId="0" applyBorder="1"/>
    <xf numFmtId="43" fontId="0" fillId="0" borderId="8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1" xfId="0" applyFont="1" applyFill="1" applyBorder="1"/>
    <xf numFmtId="0" fontId="0" fillId="0" borderId="12" xfId="0" applyBorder="1"/>
    <xf numFmtId="0" fontId="0" fillId="0" borderId="13" xfId="0" applyBorder="1"/>
    <xf numFmtId="43" fontId="0" fillId="0" borderId="13" xfId="1" applyFont="1" applyBorder="1"/>
    <xf numFmtId="0" fontId="0" fillId="0" borderId="14" xfId="0" applyBorder="1"/>
    <xf numFmtId="0" fontId="0" fillId="0" borderId="0" xfId="0" applyFill="1" applyBorder="1"/>
    <xf numFmtId="0" fontId="0" fillId="0" borderId="1" xfId="0" applyFill="1" applyBorder="1"/>
    <xf numFmtId="164" fontId="0" fillId="0" borderId="1" xfId="1" applyNumberFormat="1" applyFont="1" applyBorder="1" applyAlignment="1">
      <alignment horizontal="center"/>
    </xf>
    <xf numFmtId="17" fontId="0" fillId="0" borderId="1" xfId="0" applyNumberFormat="1" applyBorder="1"/>
    <xf numFmtId="164" fontId="0" fillId="0" borderId="1" xfId="0" applyNumberFormat="1" applyBorder="1"/>
    <xf numFmtId="0" fontId="0" fillId="0" borderId="1" xfId="0" applyFont="1" applyBorder="1"/>
    <xf numFmtId="164" fontId="0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4" borderId="0" xfId="0" applyFill="1"/>
    <xf numFmtId="14" fontId="0" fillId="4" borderId="0" xfId="0" applyNumberFormat="1" applyFill="1" applyBorder="1" applyAlignment="1">
      <alignment horizontal="center"/>
    </xf>
    <xf numFmtId="0" fontId="0" fillId="4" borderId="0" xfId="0" applyFill="1" applyAlignment="1">
      <alignment horizontal="left"/>
    </xf>
    <xf numFmtId="14" fontId="0" fillId="4" borderId="0" xfId="0" applyNumberFormat="1" applyFill="1" applyBorder="1" applyAlignment="1">
      <alignment horizontal="left"/>
    </xf>
    <xf numFmtId="0" fontId="5" fillId="0" borderId="8" xfId="0" applyFont="1" applyBorder="1"/>
    <xf numFmtId="0" fontId="0" fillId="0" borderId="0" xfId="0" applyBorder="1" applyAlignment="1">
      <alignment horizontal="right"/>
    </xf>
    <xf numFmtId="0" fontId="2" fillId="0" borderId="0" xfId="0" applyFont="1" applyBorder="1"/>
    <xf numFmtId="164" fontId="0" fillId="0" borderId="0" xfId="1" applyNumberFormat="1" applyFont="1" applyBorder="1"/>
    <xf numFmtId="0" fontId="0" fillId="0" borderId="4" xfId="0" applyFill="1" applyBorder="1" applyAlignment="1">
      <alignment horizontal="center"/>
    </xf>
    <xf numFmtId="164" fontId="0" fillId="0" borderId="0" xfId="1" applyNumberFormat="1" applyFont="1" applyFill="1" applyBorder="1"/>
    <xf numFmtId="0" fontId="0" fillId="4" borderId="1" xfId="0" applyFill="1" applyBorder="1" applyAlignment="1">
      <alignment horizontal="center"/>
    </xf>
    <xf numFmtId="164" fontId="0" fillId="4" borderId="1" xfId="1" applyNumberFormat="1" applyFont="1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/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0" fontId="0" fillId="0" borderId="4" xfId="0" applyFill="1" applyBorder="1"/>
    <xf numFmtId="14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6" xfId="0" applyFill="1" applyBorder="1"/>
    <xf numFmtId="14" fontId="0" fillId="0" borderId="6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5" borderId="1" xfId="0" applyFill="1" applyBorder="1"/>
    <xf numFmtId="43" fontId="0" fillId="5" borderId="1" xfId="1" applyFont="1" applyFill="1" applyBorder="1"/>
    <xf numFmtId="9" fontId="0" fillId="0" borderId="0" xfId="0" applyNumberFormat="1"/>
    <xf numFmtId="0" fontId="6" fillId="0" borderId="0" xfId="0" applyFont="1" applyFill="1"/>
    <xf numFmtId="0" fontId="6" fillId="0" borderId="0" xfId="0" applyFont="1"/>
    <xf numFmtId="0" fontId="7" fillId="0" borderId="0" xfId="0" applyFont="1" applyFill="1"/>
    <xf numFmtId="0" fontId="8" fillId="0" borderId="1" xfId="0" applyFont="1" applyBorder="1"/>
    <xf numFmtId="0" fontId="0" fillId="5" borderId="1" xfId="0" applyFill="1" applyBorder="1" applyAlignment="1">
      <alignment horizontal="center"/>
    </xf>
    <xf numFmtId="0" fontId="9" fillId="0" borderId="0" xfId="0" applyFont="1" applyAlignment="1">
      <alignment horizontal="justify"/>
    </xf>
    <xf numFmtId="0" fontId="0" fillId="0" borderId="15" xfId="0" applyBorder="1"/>
    <xf numFmtId="0" fontId="9" fillId="0" borderId="2" xfId="0" applyFont="1" applyBorder="1" applyAlignment="1">
      <alignment horizontal="justify"/>
    </xf>
    <xf numFmtId="0" fontId="9" fillId="0" borderId="3" xfId="0" applyFont="1" applyBorder="1" applyAlignment="1">
      <alignment horizontal="justify"/>
    </xf>
    <xf numFmtId="0" fontId="10" fillId="2" borderId="1" xfId="0" applyFont="1" applyFill="1" applyBorder="1" applyAlignment="1">
      <alignment horizontal="center" wrapText="1"/>
    </xf>
    <xf numFmtId="0" fontId="10" fillId="0" borderId="1" xfId="0" applyFont="1" applyBorder="1"/>
    <xf numFmtId="0" fontId="11" fillId="6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justify" vertical="top" wrapText="1"/>
    </xf>
    <xf numFmtId="0" fontId="12" fillId="0" borderId="1" xfId="0" applyFont="1" applyBorder="1" applyAlignment="1">
      <alignment horizontal="center" vertical="top" wrapText="1"/>
    </xf>
    <xf numFmtId="0" fontId="7" fillId="0" borderId="0" xfId="0" applyFont="1"/>
    <xf numFmtId="0" fontId="12" fillId="0" borderId="1" xfId="0" applyFont="1" applyBorder="1" applyAlignment="1">
      <alignment horizontal="justify" vertical="top" wrapText="1"/>
    </xf>
    <xf numFmtId="0" fontId="7" fillId="0" borderId="1" xfId="0" applyFont="1" applyBorder="1"/>
    <xf numFmtId="0" fontId="9" fillId="0" borderId="1" xfId="0" applyFont="1" applyBorder="1" applyAlignment="1">
      <alignment horizontal="justify"/>
    </xf>
    <xf numFmtId="0" fontId="11" fillId="6" borderId="1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justify" vertical="top" wrapText="1"/>
    </xf>
    <xf numFmtId="0" fontId="0" fillId="5" borderId="1" xfId="0" applyFill="1" applyBorder="1" applyAlignment="1">
      <alignment horizontal="center" wrapText="1"/>
    </xf>
    <xf numFmtId="0" fontId="11" fillId="6" borderId="4" xfId="0" applyFont="1" applyFill="1" applyBorder="1" applyAlignment="1">
      <alignment wrapText="1"/>
    </xf>
    <xf numFmtId="0" fontId="0" fillId="0" borderId="0" xfId="0" applyFont="1" applyAlignment="1">
      <alignment horizontal="justify"/>
    </xf>
    <xf numFmtId="17" fontId="0" fillId="0" borderId="1" xfId="0" applyNumberFormat="1" applyFont="1" applyBorder="1" applyAlignment="1">
      <alignment horizontal="justify"/>
    </xf>
    <xf numFmtId="0" fontId="0" fillId="0" borderId="0" xfId="0" applyFont="1" applyBorder="1"/>
    <xf numFmtId="0" fontId="0" fillId="0" borderId="0" xfId="0" applyFont="1" applyBorder="1" applyAlignment="1">
      <alignment horizontal="justify"/>
    </xf>
    <xf numFmtId="0" fontId="0" fillId="0" borderId="0" xfId="0" applyFont="1" applyFill="1" applyBorder="1"/>
    <xf numFmtId="0" fontId="10" fillId="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justify" vertical="top" wrapText="1"/>
    </xf>
    <xf numFmtId="164" fontId="10" fillId="0" borderId="1" xfId="1" applyNumberFormat="1" applyFont="1" applyBorder="1" applyAlignment="1">
      <alignment horizontal="left" vertical="top" wrapText="1"/>
    </xf>
    <xf numFmtId="164" fontId="10" fillId="6" borderId="1" xfId="1" applyNumberFormat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4" fillId="0" borderId="0" xfId="0" applyFont="1"/>
    <xf numFmtId="0" fontId="15" fillId="0" borderId="0" xfId="0" applyFont="1"/>
    <xf numFmtId="0" fontId="0" fillId="0" borderId="0" xfId="0" applyBorder="1" applyAlignment="1"/>
    <xf numFmtId="0" fontId="10" fillId="0" borderId="0" xfId="0" applyFont="1" applyFill="1" applyBorder="1" applyAlignment="1">
      <alignment horizontal="left" vertical="center"/>
    </xf>
    <xf numFmtId="164" fontId="10" fillId="0" borderId="0" xfId="1" applyNumberFormat="1" applyFont="1" applyFill="1" applyBorder="1" applyAlignment="1">
      <alignment horizontal="left" vertical="center"/>
    </xf>
    <xf numFmtId="0" fontId="13" fillId="0" borderId="0" xfId="0" applyFont="1"/>
    <xf numFmtId="14" fontId="10" fillId="0" borderId="1" xfId="0" applyNumberFormat="1" applyFont="1" applyBorder="1"/>
    <xf numFmtId="164" fontId="10" fillId="0" borderId="1" xfId="1" applyNumberFormat="1" applyFont="1" applyBorder="1"/>
    <xf numFmtId="0" fontId="10" fillId="0" borderId="0" xfId="0" applyFont="1" applyAlignment="1">
      <alignment horizontal="justify"/>
    </xf>
    <xf numFmtId="0" fontId="9" fillId="0" borderId="16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9" fillId="0" borderId="0" xfId="0" applyFont="1" applyBorder="1" applyAlignment="1">
      <alignment horizontal="right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0" fillId="0" borderId="0" xfId="0" quotePrefix="1" applyAlignment="1">
      <alignment horizontal="left"/>
    </xf>
    <xf numFmtId="0" fontId="16" fillId="0" borderId="0" xfId="0" applyFont="1" applyAlignment="1">
      <alignment horizontal="left"/>
    </xf>
    <xf numFmtId="0" fontId="9" fillId="0" borderId="0" xfId="0" applyFont="1" applyFill="1" applyBorder="1" applyAlignment="1">
      <alignment horizontal="justify" vertical="top" wrapText="1"/>
    </xf>
    <xf numFmtId="0" fontId="9" fillId="0" borderId="0" xfId="0" applyFont="1" applyFill="1" applyBorder="1" applyAlignment="1">
      <alignment horizontal="left" vertical="top"/>
    </xf>
    <xf numFmtId="49" fontId="0" fillId="0" borderId="0" xfId="0" quotePrefix="1" applyNumberFormat="1"/>
    <xf numFmtId="0" fontId="0" fillId="0" borderId="0" xfId="0" quotePrefix="1"/>
    <xf numFmtId="0" fontId="0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justify" vertical="top" wrapText="1"/>
    </xf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justify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justify" vertical="top" wrapText="1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6" borderId="4" xfId="0" applyFont="1" applyFill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justify" vertical="top" wrapText="1"/>
    </xf>
    <xf numFmtId="0" fontId="19" fillId="0" borderId="0" xfId="0" applyFont="1"/>
    <xf numFmtId="0" fontId="20" fillId="0" borderId="0" xfId="0" applyFont="1" applyAlignment="1"/>
    <xf numFmtId="164" fontId="0" fillId="0" borderId="1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64" fontId="0" fillId="0" borderId="1" xfId="1" applyNumberFormat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43" fontId="0" fillId="0" borderId="0" xfId="1" applyNumberFormat="1" applyFont="1"/>
    <xf numFmtId="164" fontId="2" fillId="0" borderId="0" xfId="1" applyNumberFormat="1" applyFont="1"/>
    <xf numFmtId="0" fontId="0" fillId="0" borderId="17" xfId="0" applyFill="1" applyBorder="1"/>
    <xf numFmtId="0" fontId="0" fillId="0" borderId="4" xfId="0" applyBorder="1"/>
    <xf numFmtId="0" fontId="0" fillId="0" borderId="17" xfId="0" applyBorder="1"/>
    <xf numFmtId="0" fontId="23" fillId="8" borderId="19" xfId="0" applyFont="1" applyFill="1" applyBorder="1" applyAlignment="1">
      <alignment horizontal="left" vertical="top" wrapText="1"/>
    </xf>
    <xf numFmtId="0" fontId="23" fillId="7" borderId="19" xfId="0" applyFont="1" applyFill="1" applyBorder="1" applyAlignment="1">
      <alignment horizontal="left" vertical="top" wrapText="1"/>
    </xf>
    <xf numFmtId="0" fontId="21" fillId="0" borderId="0" xfId="0" applyFont="1" applyAlignment="1">
      <alignment horizontal="left"/>
    </xf>
    <xf numFmtId="0" fontId="23" fillId="8" borderId="19" xfId="0" applyFont="1" applyFill="1" applyBorder="1" applyAlignment="1">
      <alignment horizontal="left" vertical="top"/>
    </xf>
    <xf numFmtId="0" fontId="23" fillId="8" borderId="19" xfId="0" applyFont="1" applyFill="1" applyBorder="1" applyAlignment="1">
      <alignment horizontal="right" vertical="top"/>
    </xf>
    <xf numFmtId="0" fontId="23" fillId="7" borderId="19" xfId="0" applyFont="1" applyFill="1" applyBorder="1" applyAlignment="1">
      <alignment horizontal="left" vertical="top"/>
    </xf>
    <xf numFmtId="0" fontId="23" fillId="7" borderId="19" xfId="0" applyFont="1" applyFill="1" applyBorder="1" applyAlignment="1">
      <alignment horizontal="right" vertical="top"/>
    </xf>
    <xf numFmtId="0" fontId="14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7" fillId="7" borderId="18" xfId="2" applyFont="1" applyFill="1" applyBorder="1" applyAlignment="1" applyProtection="1">
      <alignment horizontal="left" vertical="center" wrapText="1"/>
    </xf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horizontal="left"/>
    </xf>
    <xf numFmtId="0" fontId="31" fillId="0" borderId="0" xfId="0" applyFont="1"/>
    <xf numFmtId="0" fontId="32" fillId="7" borderId="18" xfId="2" applyFont="1" applyFill="1" applyBorder="1" applyAlignment="1" applyProtection="1">
      <alignment horizontal="left" vertical="center" wrapText="1"/>
    </xf>
    <xf numFmtId="0" fontId="23" fillId="0" borderId="0" xfId="0" applyFont="1" applyAlignment="1">
      <alignment horizontal="left"/>
    </xf>
    <xf numFmtId="43" fontId="29" fillId="0" borderId="0" xfId="1" applyFont="1" applyAlignment="1">
      <alignment horizontal="right"/>
    </xf>
    <xf numFmtId="43" fontId="32" fillId="7" borderId="18" xfId="1" applyFont="1" applyFill="1" applyBorder="1" applyAlignment="1" applyProtection="1">
      <alignment horizontal="right" vertical="center" wrapText="1"/>
    </xf>
    <xf numFmtId="43" fontId="31" fillId="0" borderId="0" xfId="1" applyFont="1" applyAlignment="1">
      <alignment horizontal="right"/>
    </xf>
    <xf numFmtId="0" fontId="22" fillId="7" borderId="18" xfId="0" applyFont="1" applyFill="1" applyBorder="1" applyAlignment="1">
      <alignment horizontal="left" vertical="center" wrapText="1"/>
    </xf>
    <xf numFmtId="0" fontId="2" fillId="0" borderId="22" xfId="0" applyFont="1" applyBorder="1"/>
    <xf numFmtId="14" fontId="0" fillId="0" borderId="0" xfId="0" applyNumberFormat="1" applyBorder="1"/>
    <xf numFmtId="0" fontId="0" fillId="3" borderId="1" xfId="0" applyFill="1" applyBorder="1"/>
    <xf numFmtId="0" fontId="33" fillId="0" borderId="0" xfId="0" applyFont="1"/>
    <xf numFmtId="0" fontId="0" fillId="0" borderId="23" xfId="0" applyBorder="1"/>
    <xf numFmtId="0" fontId="0" fillId="9" borderId="1" xfId="0" applyFill="1" applyBorder="1"/>
    <xf numFmtId="1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9" borderId="1" xfId="1" applyNumberFormat="1" applyFont="1" applyFill="1" applyBorder="1"/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164" fontId="2" fillId="2" borderId="4" xfId="1" applyNumberFormat="1" applyFont="1" applyFill="1" applyBorder="1" applyAlignment="1">
      <alignment horizontal="center"/>
    </xf>
    <xf numFmtId="164" fontId="2" fillId="2" borderId="5" xfId="1" applyNumberFormat="1" applyFont="1" applyFill="1" applyBorder="1" applyAlignment="1">
      <alignment horizontal="center"/>
    </xf>
    <xf numFmtId="49" fontId="2" fillId="2" borderId="2" xfId="1" applyNumberFormat="1" applyFont="1" applyFill="1" applyBorder="1" applyAlignment="1">
      <alignment horizontal="center"/>
    </xf>
    <xf numFmtId="49" fontId="2" fillId="2" borderId="6" xfId="1" applyNumberFormat="1" applyFont="1" applyFill="1" applyBorder="1" applyAlignment="1">
      <alignment horizontal="center"/>
    </xf>
    <xf numFmtId="49" fontId="2" fillId="2" borderId="3" xfId="1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 wrapText="1"/>
    </xf>
    <xf numFmtId="0" fontId="24" fillId="8" borderId="21" xfId="2" applyFill="1" applyBorder="1" applyAlignment="1" applyProtection="1">
      <alignment horizontal="left" vertical="top" wrapText="1"/>
    </xf>
    <xf numFmtId="0" fontId="24" fillId="8" borderId="19" xfId="2" applyFill="1" applyBorder="1" applyAlignment="1" applyProtection="1">
      <alignment horizontal="left" vertical="top" wrapText="1"/>
    </xf>
    <xf numFmtId="0" fontId="23" fillId="8" borderId="21" xfId="0" applyFont="1" applyFill="1" applyBorder="1" applyAlignment="1">
      <alignment horizontal="right" vertical="top"/>
    </xf>
    <xf numFmtId="0" fontId="23" fillId="8" borderId="19" xfId="0" applyFont="1" applyFill="1" applyBorder="1" applyAlignment="1">
      <alignment horizontal="right" vertical="top"/>
    </xf>
    <xf numFmtId="0" fontId="23" fillId="8" borderId="21" xfId="0" applyFont="1" applyFill="1" applyBorder="1" applyAlignment="1">
      <alignment horizontal="center" vertical="top"/>
    </xf>
    <xf numFmtId="0" fontId="23" fillId="8" borderId="19" xfId="0" applyFont="1" applyFill="1" applyBorder="1" applyAlignment="1">
      <alignment horizontal="center" vertical="top"/>
    </xf>
    <xf numFmtId="0" fontId="23" fillId="7" borderId="21" xfId="0" applyFont="1" applyFill="1" applyBorder="1" applyAlignment="1">
      <alignment horizontal="right" vertical="top"/>
    </xf>
    <xf numFmtId="0" fontId="23" fillId="7" borderId="19" xfId="0" applyFont="1" applyFill="1" applyBorder="1" applyAlignment="1">
      <alignment horizontal="right" vertical="top"/>
    </xf>
    <xf numFmtId="0" fontId="24" fillId="7" borderId="21" xfId="2" applyFill="1" applyBorder="1" applyAlignment="1" applyProtection="1">
      <alignment horizontal="left" vertical="top" wrapText="1"/>
    </xf>
    <xf numFmtId="0" fontId="24" fillId="7" borderId="19" xfId="2" applyFill="1" applyBorder="1" applyAlignment="1" applyProtection="1">
      <alignment horizontal="left" vertical="top" wrapText="1"/>
    </xf>
    <xf numFmtId="0" fontId="23" fillId="8" borderId="21" xfId="0" applyFont="1" applyFill="1" applyBorder="1" applyAlignment="1">
      <alignment horizontal="left" vertical="top" wrapText="1"/>
    </xf>
    <xf numFmtId="0" fontId="23" fillId="8" borderId="19" xfId="0" applyFont="1" applyFill="1" applyBorder="1" applyAlignment="1">
      <alignment horizontal="left" vertical="top" wrapText="1"/>
    </xf>
    <xf numFmtId="0" fontId="23" fillId="8" borderId="21" xfId="0" applyFont="1" applyFill="1" applyBorder="1" applyAlignment="1">
      <alignment horizontal="left" vertical="top"/>
    </xf>
    <xf numFmtId="0" fontId="23" fillId="8" borderId="19" xfId="0" applyFont="1" applyFill="1" applyBorder="1" applyAlignment="1">
      <alignment horizontal="left" vertical="top"/>
    </xf>
    <xf numFmtId="0" fontId="23" fillId="7" borderId="21" xfId="0" applyFont="1" applyFill="1" applyBorder="1" applyAlignment="1">
      <alignment horizontal="center" vertical="top"/>
    </xf>
    <xf numFmtId="0" fontId="23" fillId="7" borderId="19" xfId="0" applyFont="1" applyFill="1" applyBorder="1" applyAlignment="1">
      <alignment horizontal="center" vertical="top"/>
    </xf>
    <xf numFmtId="0" fontId="23" fillId="7" borderId="21" xfId="0" applyFont="1" applyFill="1" applyBorder="1" applyAlignment="1">
      <alignment horizontal="left" vertical="top" wrapText="1"/>
    </xf>
    <xf numFmtId="0" fontId="23" fillId="7" borderId="19" xfId="0" applyFont="1" applyFill="1" applyBorder="1" applyAlignment="1">
      <alignment horizontal="left" vertical="top" wrapText="1"/>
    </xf>
    <xf numFmtId="0" fontId="23" fillId="7" borderId="21" xfId="0" applyFont="1" applyFill="1" applyBorder="1" applyAlignment="1">
      <alignment horizontal="left" vertical="top"/>
    </xf>
    <xf numFmtId="0" fontId="23" fillId="7" borderId="19" xfId="0" applyFont="1" applyFill="1" applyBorder="1" applyAlignment="1">
      <alignment horizontal="left" vertical="top"/>
    </xf>
    <xf numFmtId="0" fontId="24" fillId="8" borderId="20" xfId="2" applyFill="1" applyBorder="1" applyAlignment="1" applyProtection="1">
      <alignment horizontal="left" vertical="top" wrapText="1"/>
    </xf>
    <xf numFmtId="0" fontId="23" fillId="8" borderId="20" xfId="0" applyFont="1" applyFill="1" applyBorder="1" applyAlignment="1">
      <alignment horizontal="right" vertical="top"/>
    </xf>
    <xf numFmtId="0" fontId="23" fillId="8" borderId="20" xfId="0" applyFont="1" applyFill="1" applyBorder="1" applyAlignment="1">
      <alignment horizontal="left" vertical="top" wrapText="1"/>
    </xf>
    <xf numFmtId="0" fontId="23" fillId="8" borderId="20" xfId="0" applyFont="1" applyFill="1" applyBorder="1" applyAlignment="1">
      <alignment horizontal="left" vertical="top"/>
    </xf>
    <xf numFmtId="0" fontId="23" fillId="8" borderId="20" xfId="0" applyFont="1" applyFill="1" applyBorder="1" applyAlignment="1">
      <alignment horizontal="center" vertical="top"/>
    </xf>
    <xf numFmtId="43" fontId="23" fillId="8" borderId="20" xfId="1" applyFont="1" applyFill="1" applyBorder="1" applyAlignment="1">
      <alignment horizontal="right" vertical="top"/>
    </xf>
    <xf numFmtId="43" fontId="23" fillId="8" borderId="19" xfId="1" applyFont="1" applyFill="1" applyBorder="1" applyAlignment="1">
      <alignment horizontal="right" vertical="top"/>
    </xf>
    <xf numFmtId="0" fontId="32" fillId="8" borderId="20" xfId="2" applyFont="1" applyFill="1" applyBorder="1" applyAlignment="1" applyProtection="1">
      <alignment horizontal="left" vertical="top" wrapText="1"/>
    </xf>
    <xf numFmtId="0" fontId="32" fillId="8" borderId="19" xfId="2" applyFont="1" applyFill="1" applyBorder="1" applyAlignment="1" applyProtection="1">
      <alignment horizontal="left" vertical="top" wrapText="1"/>
    </xf>
    <xf numFmtId="43" fontId="23" fillId="7" borderId="21" xfId="1" applyFont="1" applyFill="1" applyBorder="1" applyAlignment="1">
      <alignment horizontal="right" vertical="top"/>
    </xf>
    <xf numFmtId="43" fontId="23" fillId="7" borderId="19" xfId="1" applyFont="1" applyFill="1" applyBorder="1" applyAlignment="1">
      <alignment horizontal="right" vertical="top"/>
    </xf>
    <xf numFmtId="0" fontId="32" fillId="7" borderId="21" xfId="2" applyFont="1" applyFill="1" applyBorder="1" applyAlignment="1" applyProtection="1">
      <alignment horizontal="left" vertical="top" wrapText="1"/>
    </xf>
    <xf numFmtId="0" fontId="32" fillId="7" borderId="19" xfId="2" applyFont="1" applyFill="1" applyBorder="1" applyAlignment="1" applyProtection="1">
      <alignment horizontal="left" vertical="top" wrapText="1"/>
    </xf>
    <xf numFmtId="43" fontId="23" fillId="8" borderId="21" xfId="1" applyFont="1" applyFill="1" applyBorder="1" applyAlignment="1">
      <alignment horizontal="right" vertical="top"/>
    </xf>
    <xf numFmtId="0" fontId="32" fillId="8" borderId="21" xfId="2" applyFont="1" applyFill="1" applyBorder="1" applyAlignment="1" applyProtection="1">
      <alignment horizontal="left" vertical="top" wrapText="1"/>
    </xf>
    <xf numFmtId="0" fontId="22" fillId="7" borderId="0" xfId="0" applyFont="1" applyFill="1" applyAlignment="1">
      <alignment horizontal="left" vertical="center" wrapText="1"/>
    </xf>
    <xf numFmtId="0" fontId="22" fillId="7" borderId="18" xfId="0" applyFont="1" applyFill="1" applyBorder="1" applyAlignment="1">
      <alignment horizontal="left" vertical="center" wrapText="1"/>
    </xf>
    <xf numFmtId="41" fontId="0" fillId="0" borderId="0" xfId="3" applyFont="1"/>
    <xf numFmtId="41" fontId="2" fillId="0" borderId="0" xfId="3" applyFont="1"/>
    <xf numFmtId="41" fontId="0" fillId="0" borderId="1" xfId="3" applyFont="1" applyBorder="1"/>
  </cellXfs>
  <cellStyles count="8">
    <cellStyle name="Comma" xfId="1" builtinId="3"/>
    <cellStyle name="Comma [0]" xfId="3" builtinId="6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Relationship Id="rId4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13</xdr:row>
      <xdr:rowOff>161925</xdr:rowOff>
    </xdr:from>
    <xdr:to>
      <xdr:col>16</xdr:col>
      <xdr:colOff>504826</xdr:colOff>
      <xdr:row>15</xdr:row>
      <xdr:rowOff>19050</xdr:rowOff>
    </xdr:to>
    <xdr:sp macro="" textlink="">
      <xdr:nvSpPr>
        <xdr:cNvPr id="3" name="Rectangle 2"/>
        <xdr:cNvSpPr/>
      </xdr:nvSpPr>
      <xdr:spPr>
        <a:xfrm>
          <a:off x="8029575" y="2638425"/>
          <a:ext cx="4191001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tanggal</a:t>
          </a:r>
          <a:r>
            <a:rPr lang="id-ID" sz="1100" baseline="0"/>
            <a:t> asset</a:t>
          </a:r>
          <a:endParaRPr lang="id-ID" sz="1100"/>
        </a:p>
      </xdr:txBody>
    </xdr:sp>
    <xdr:clientData/>
  </xdr:twoCellAnchor>
  <xdr:twoCellAnchor>
    <xdr:from>
      <xdr:col>8</xdr:col>
      <xdr:colOff>9525</xdr:colOff>
      <xdr:row>11</xdr:row>
      <xdr:rowOff>28575</xdr:rowOff>
    </xdr:from>
    <xdr:to>
      <xdr:col>10</xdr:col>
      <xdr:colOff>0</xdr:colOff>
      <xdr:row>12</xdr:row>
      <xdr:rowOff>104776</xdr:rowOff>
    </xdr:to>
    <xdr:sp macro="" textlink="">
      <xdr:nvSpPr>
        <xdr:cNvPr id="4" name="Rectangle 3"/>
        <xdr:cNvSpPr/>
      </xdr:nvSpPr>
      <xdr:spPr>
        <a:xfrm>
          <a:off x="6381750" y="2124075"/>
          <a:ext cx="1209675" cy="266701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sd bln lalu</a:t>
          </a:r>
        </a:p>
      </xdr:txBody>
    </xdr:sp>
    <xdr:clientData/>
  </xdr:twoCellAnchor>
  <xdr:twoCellAnchor>
    <xdr:from>
      <xdr:col>2</xdr:col>
      <xdr:colOff>9525</xdr:colOff>
      <xdr:row>11</xdr:row>
      <xdr:rowOff>28575</xdr:rowOff>
    </xdr:from>
    <xdr:to>
      <xdr:col>7</xdr:col>
      <xdr:colOff>609599</xdr:colOff>
      <xdr:row>12</xdr:row>
      <xdr:rowOff>104776</xdr:rowOff>
    </xdr:to>
    <xdr:sp macro="" textlink="">
      <xdr:nvSpPr>
        <xdr:cNvPr id="5" name="Rectangle 4"/>
        <xdr:cNvSpPr/>
      </xdr:nvSpPr>
      <xdr:spPr>
        <a:xfrm>
          <a:off x="1228725" y="2124075"/>
          <a:ext cx="5143499" cy="266701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sd th lalu</a:t>
          </a:r>
        </a:p>
      </xdr:txBody>
    </xdr:sp>
    <xdr:clientData/>
  </xdr:twoCellAnchor>
  <xdr:twoCellAnchor>
    <xdr:from>
      <xdr:col>10</xdr:col>
      <xdr:colOff>9525</xdr:colOff>
      <xdr:row>11</xdr:row>
      <xdr:rowOff>28576</xdr:rowOff>
    </xdr:from>
    <xdr:to>
      <xdr:col>10</xdr:col>
      <xdr:colOff>600075</xdr:colOff>
      <xdr:row>12</xdr:row>
      <xdr:rowOff>85726</xdr:rowOff>
    </xdr:to>
    <xdr:sp macro="" textlink="">
      <xdr:nvSpPr>
        <xdr:cNvPr id="6" name="Rounded Rectangle 5"/>
        <xdr:cNvSpPr/>
      </xdr:nvSpPr>
      <xdr:spPr>
        <a:xfrm>
          <a:off x="6734175" y="2124076"/>
          <a:ext cx="590550" cy="24765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per</a:t>
          </a:r>
        </a:p>
      </xdr:txBody>
    </xdr:sp>
    <xdr:clientData/>
  </xdr:twoCellAnchor>
  <xdr:twoCellAnchor>
    <xdr:from>
      <xdr:col>7</xdr:col>
      <xdr:colOff>457200</xdr:colOff>
      <xdr:row>28</xdr:row>
      <xdr:rowOff>171450</xdr:rowOff>
    </xdr:from>
    <xdr:to>
      <xdr:col>16</xdr:col>
      <xdr:colOff>0</xdr:colOff>
      <xdr:row>30</xdr:row>
      <xdr:rowOff>28575</xdr:rowOff>
    </xdr:to>
    <xdr:sp macro="" textlink="">
      <xdr:nvSpPr>
        <xdr:cNvPr id="7" name="Rectangle 6"/>
        <xdr:cNvSpPr/>
      </xdr:nvSpPr>
      <xdr:spPr>
        <a:xfrm>
          <a:off x="6381750" y="5505450"/>
          <a:ext cx="53340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tanggal</a:t>
          </a:r>
          <a:r>
            <a:rPr lang="id-ID" sz="1100" baseline="0"/>
            <a:t> asset</a:t>
          </a:r>
          <a:endParaRPr lang="id-ID" sz="1100"/>
        </a:p>
      </xdr:txBody>
    </xdr:sp>
    <xdr:clientData/>
  </xdr:twoCellAnchor>
  <xdr:twoCellAnchor>
    <xdr:from>
      <xdr:col>8</xdr:col>
      <xdr:colOff>304800</xdr:colOff>
      <xdr:row>27</xdr:row>
      <xdr:rowOff>28575</xdr:rowOff>
    </xdr:from>
    <xdr:to>
      <xdr:col>10</xdr:col>
      <xdr:colOff>0</xdr:colOff>
      <xdr:row>28</xdr:row>
      <xdr:rowOff>104776</xdr:rowOff>
    </xdr:to>
    <xdr:sp macro="" textlink="">
      <xdr:nvSpPr>
        <xdr:cNvPr id="8" name="Rectangle 7"/>
        <xdr:cNvSpPr/>
      </xdr:nvSpPr>
      <xdr:spPr>
        <a:xfrm>
          <a:off x="6838950" y="5172075"/>
          <a:ext cx="1009650" cy="266701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sd bln lalu</a:t>
          </a:r>
        </a:p>
      </xdr:txBody>
    </xdr:sp>
    <xdr:clientData/>
  </xdr:twoCellAnchor>
  <xdr:twoCellAnchor>
    <xdr:from>
      <xdr:col>10</xdr:col>
      <xdr:colOff>9525</xdr:colOff>
      <xdr:row>27</xdr:row>
      <xdr:rowOff>19050</xdr:rowOff>
    </xdr:from>
    <xdr:to>
      <xdr:col>10</xdr:col>
      <xdr:colOff>600075</xdr:colOff>
      <xdr:row>28</xdr:row>
      <xdr:rowOff>104775</xdr:rowOff>
    </xdr:to>
    <xdr:sp macro="" textlink="">
      <xdr:nvSpPr>
        <xdr:cNvPr id="10" name="Rounded Rectangle 9"/>
        <xdr:cNvSpPr/>
      </xdr:nvSpPr>
      <xdr:spPr>
        <a:xfrm>
          <a:off x="7858125" y="5162550"/>
          <a:ext cx="590550" cy="276225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per</a:t>
          </a:r>
        </a:p>
      </xdr:txBody>
    </xdr:sp>
    <xdr:clientData/>
  </xdr:twoCellAnchor>
  <xdr:twoCellAnchor>
    <xdr:from>
      <xdr:col>8</xdr:col>
      <xdr:colOff>247650</xdr:colOff>
      <xdr:row>15</xdr:row>
      <xdr:rowOff>114300</xdr:rowOff>
    </xdr:from>
    <xdr:to>
      <xdr:col>14</xdr:col>
      <xdr:colOff>571501</xdr:colOff>
      <xdr:row>16</xdr:row>
      <xdr:rowOff>161925</xdr:rowOff>
    </xdr:to>
    <xdr:sp macro="" textlink="">
      <xdr:nvSpPr>
        <xdr:cNvPr id="11" name="Rectangle 10"/>
        <xdr:cNvSpPr/>
      </xdr:nvSpPr>
      <xdr:spPr>
        <a:xfrm>
          <a:off x="6619875" y="2971800"/>
          <a:ext cx="3981451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tanggal</a:t>
          </a:r>
          <a:r>
            <a:rPr lang="id-ID" sz="1100" baseline="0"/>
            <a:t> asset</a:t>
          </a:r>
          <a:endParaRPr lang="id-ID" sz="1100"/>
        </a:p>
      </xdr:txBody>
    </xdr:sp>
    <xdr:clientData/>
  </xdr:twoCellAnchor>
  <xdr:twoCellAnchor>
    <xdr:from>
      <xdr:col>4</xdr:col>
      <xdr:colOff>771525</xdr:colOff>
      <xdr:row>16</xdr:row>
      <xdr:rowOff>152400</xdr:rowOff>
    </xdr:from>
    <xdr:to>
      <xdr:col>10</xdr:col>
      <xdr:colOff>285751</xdr:colOff>
      <xdr:row>18</xdr:row>
      <xdr:rowOff>9525</xdr:rowOff>
    </xdr:to>
    <xdr:sp macro="" textlink="">
      <xdr:nvSpPr>
        <xdr:cNvPr id="12" name="Rectangle 11"/>
        <xdr:cNvSpPr/>
      </xdr:nvSpPr>
      <xdr:spPr>
        <a:xfrm>
          <a:off x="3895725" y="3200400"/>
          <a:ext cx="3981451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tanggal</a:t>
          </a:r>
          <a:r>
            <a:rPr lang="id-ID" sz="1100" baseline="0"/>
            <a:t> asset</a:t>
          </a:r>
          <a:endParaRPr lang="id-ID" sz="1100"/>
        </a:p>
      </xdr:txBody>
    </xdr:sp>
    <xdr:clientData/>
  </xdr:twoCellAnchor>
  <xdr:twoCellAnchor>
    <xdr:from>
      <xdr:col>4</xdr:col>
      <xdr:colOff>152400</xdr:colOff>
      <xdr:row>18</xdr:row>
      <xdr:rowOff>38100</xdr:rowOff>
    </xdr:from>
    <xdr:to>
      <xdr:col>9</xdr:col>
      <xdr:colOff>276226</xdr:colOff>
      <xdr:row>19</xdr:row>
      <xdr:rowOff>85725</xdr:rowOff>
    </xdr:to>
    <xdr:sp macro="" textlink="">
      <xdr:nvSpPr>
        <xdr:cNvPr id="13" name="Rectangle 12"/>
        <xdr:cNvSpPr/>
      </xdr:nvSpPr>
      <xdr:spPr>
        <a:xfrm>
          <a:off x="3276600" y="3467100"/>
          <a:ext cx="3981451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tanggal</a:t>
          </a:r>
          <a:r>
            <a:rPr lang="id-ID" sz="1100" baseline="0"/>
            <a:t> asset</a:t>
          </a:r>
          <a:endParaRPr lang="id-ID" sz="1100"/>
        </a:p>
      </xdr:txBody>
    </xdr:sp>
    <xdr:clientData/>
  </xdr:twoCellAnchor>
  <xdr:twoCellAnchor>
    <xdr:from>
      <xdr:col>11</xdr:col>
      <xdr:colOff>266700</xdr:colOff>
      <xdr:row>12</xdr:row>
      <xdr:rowOff>85725</xdr:rowOff>
    </xdr:from>
    <xdr:to>
      <xdr:col>17</xdr:col>
      <xdr:colOff>590551</xdr:colOff>
      <xdr:row>13</xdr:row>
      <xdr:rowOff>133350</xdr:rowOff>
    </xdr:to>
    <xdr:sp macro="" textlink="">
      <xdr:nvSpPr>
        <xdr:cNvPr id="14" name="Rectangle 13"/>
        <xdr:cNvSpPr/>
      </xdr:nvSpPr>
      <xdr:spPr>
        <a:xfrm>
          <a:off x="8934450" y="2371725"/>
          <a:ext cx="3981451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tanggal</a:t>
          </a:r>
          <a:r>
            <a:rPr lang="id-ID" sz="1100" baseline="0"/>
            <a:t> asset</a:t>
          </a:r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6</xdr:row>
      <xdr:rowOff>19050</xdr:rowOff>
    </xdr:from>
    <xdr:to>
      <xdr:col>3</xdr:col>
      <xdr:colOff>38100</xdr:colOff>
      <xdr:row>7</xdr:row>
      <xdr:rowOff>66675</xdr:rowOff>
    </xdr:to>
    <xdr:cxnSp macro="">
      <xdr:nvCxnSpPr>
        <xdr:cNvPr id="3" name="Straight Arrow Connector 2"/>
        <xdr:cNvCxnSpPr/>
      </xdr:nvCxnSpPr>
      <xdr:spPr>
        <a:xfrm flipV="1">
          <a:off x="1266825" y="1162050"/>
          <a:ext cx="600075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7</xdr:row>
      <xdr:rowOff>114300</xdr:rowOff>
    </xdr:from>
    <xdr:to>
      <xdr:col>2</xdr:col>
      <xdr:colOff>590550</xdr:colOff>
      <xdr:row>10</xdr:row>
      <xdr:rowOff>133350</xdr:rowOff>
    </xdr:to>
    <xdr:cxnSp macro="">
      <xdr:nvCxnSpPr>
        <xdr:cNvPr id="5" name="Straight Arrow Connector 4"/>
        <xdr:cNvCxnSpPr/>
      </xdr:nvCxnSpPr>
      <xdr:spPr>
        <a:xfrm rot="16200000" flipH="1">
          <a:off x="1238250" y="1466850"/>
          <a:ext cx="590550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294482</xdr:colOff>
      <xdr:row>12</xdr:row>
      <xdr:rowOff>28575</xdr:rowOff>
    </xdr:from>
    <xdr:to>
      <xdr:col>3</xdr:col>
      <xdr:colOff>304801</xdr:colOff>
      <xdr:row>13</xdr:row>
      <xdr:rowOff>153194</xdr:rowOff>
    </xdr:to>
    <xdr:cxnSp macro="">
      <xdr:nvCxnSpPr>
        <xdr:cNvPr id="7" name="Straight Arrow Connector 6"/>
        <xdr:cNvCxnSpPr/>
      </xdr:nvCxnSpPr>
      <xdr:spPr>
        <a:xfrm rot="5400000">
          <a:off x="1970882" y="2466975"/>
          <a:ext cx="315119" cy="103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19053</xdr:colOff>
      <xdr:row>5</xdr:row>
      <xdr:rowOff>85727</xdr:rowOff>
    </xdr:from>
    <xdr:to>
      <xdr:col>7</xdr:col>
      <xdr:colOff>600076</xdr:colOff>
      <xdr:row>5</xdr:row>
      <xdr:rowOff>123825</xdr:rowOff>
    </xdr:to>
    <xdr:cxnSp macro="">
      <xdr:nvCxnSpPr>
        <xdr:cNvPr id="17" name="Straight Arrow Connector 16"/>
        <xdr:cNvCxnSpPr/>
      </xdr:nvCxnSpPr>
      <xdr:spPr>
        <a:xfrm rot="10800000">
          <a:off x="2524128" y="1038227"/>
          <a:ext cx="2409823" cy="3809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332581</xdr:colOff>
      <xdr:row>8</xdr:row>
      <xdr:rowOff>181769</xdr:rowOff>
    </xdr:from>
    <xdr:to>
      <xdr:col>8</xdr:col>
      <xdr:colOff>334169</xdr:colOff>
      <xdr:row>11</xdr:row>
      <xdr:rowOff>29369</xdr:rowOff>
    </xdr:to>
    <xdr:cxnSp macro="">
      <xdr:nvCxnSpPr>
        <xdr:cNvPr id="18" name="Straight Arrow Connector 17"/>
        <xdr:cNvCxnSpPr/>
      </xdr:nvCxnSpPr>
      <xdr:spPr>
        <a:xfrm rot="5400000">
          <a:off x="5067300" y="1914525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9</xdr:row>
      <xdr:rowOff>9524</xdr:rowOff>
    </xdr:from>
    <xdr:to>
      <xdr:col>1</xdr:col>
      <xdr:colOff>371475</xdr:colOff>
      <xdr:row>11</xdr:row>
      <xdr:rowOff>57149</xdr:rowOff>
    </xdr:to>
    <xdr:cxnSp macro="">
      <xdr:nvCxnSpPr>
        <xdr:cNvPr id="8" name="Straight Arrow Connector 7"/>
        <xdr:cNvCxnSpPr/>
      </xdr:nvCxnSpPr>
      <xdr:spPr>
        <a:xfrm rot="16200000" flipH="1">
          <a:off x="762000" y="1933574"/>
          <a:ext cx="4286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13</xdr:row>
      <xdr:rowOff>152400</xdr:rowOff>
    </xdr:from>
    <xdr:to>
      <xdr:col>2</xdr:col>
      <xdr:colOff>581025</xdr:colOff>
      <xdr:row>16</xdr:row>
      <xdr:rowOff>85725</xdr:rowOff>
    </xdr:to>
    <xdr:cxnSp macro="">
      <xdr:nvCxnSpPr>
        <xdr:cNvPr id="10" name="Straight Arrow Connector 9"/>
        <xdr:cNvCxnSpPr/>
      </xdr:nvCxnSpPr>
      <xdr:spPr>
        <a:xfrm>
          <a:off x="1247775" y="2628900"/>
          <a:ext cx="552450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12</xdr:row>
      <xdr:rowOff>38099</xdr:rowOff>
    </xdr:from>
    <xdr:to>
      <xdr:col>4</xdr:col>
      <xdr:colOff>581025</xdr:colOff>
      <xdr:row>14</xdr:row>
      <xdr:rowOff>47624</xdr:rowOff>
    </xdr:to>
    <xdr:sp macro="" textlink="">
      <xdr:nvSpPr>
        <xdr:cNvPr id="9" name="Down Arrow 8"/>
        <xdr:cNvSpPr/>
      </xdr:nvSpPr>
      <xdr:spPr>
        <a:xfrm>
          <a:off x="2962275" y="2324099"/>
          <a:ext cx="304800" cy="3905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4</xdr:col>
      <xdr:colOff>257175</xdr:colOff>
      <xdr:row>20</xdr:row>
      <xdr:rowOff>9524</xdr:rowOff>
    </xdr:from>
    <xdr:to>
      <xdr:col>4</xdr:col>
      <xdr:colOff>561975</xdr:colOff>
      <xdr:row>22</xdr:row>
      <xdr:rowOff>19049</xdr:rowOff>
    </xdr:to>
    <xdr:sp macro="" textlink="">
      <xdr:nvSpPr>
        <xdr:cNvPr id="10" name="Down Arrow 9"/>
        <xdr:cNvSpPr/>
      </xdr:nvSpPr>
      <xdr:spPr>
        <a:xfrm>
          <a:off x="2943225" y="3819524"/>
          <a:ext cx="304800" cy="3905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6</xdr:col>
      <xdr:colOff>142875</xdr:colOff>
      <xdr:row>35</xdr:row>
      <xdr:rowOff>171450</xdr:rowOff>
    </xdr:from>
    <xdr:to>
      <xdr:col>6</xdr:col>
      <xdr:colOff>742950</xdr:colOff>
      <xdr:row>41</xdr:row>
      <xdr:rowOff>47625</xdr:rowOff>
    </xdr:to>
    <xdr:sp macro="" textlink="">
      <xdr:nvSpPr>
        <xdr:cNvPr id="11" name="Right Arrow 10"/>
        <xdr:cNvSpPr/>
      </xdr:nvSpPr>
      <xdr:spPr>
        <a:xfrm>
          <a:off x="4514850" y="6838950"/>
          <a:ext cx="600075" cy="828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7</xdr:col>
      <xdr:colOff>161925</xdr:colOff>
      <xdr:row>45</xdr:row>
      <xdr:rowOff>66675</xdr:rowOff>
    </xdr:from>
    <xdr:to>
      <xdr:col>8</xdr:col>
      <xdr:colOff>190500</xdr:colOff>
      <xdr:row>47</xdr:row>
      <xdr:rowOff>142875</xdr:rowOff>
    </xdr:to>
    <xdr:sp macro="" textlink="">
      <xdr:nvSpPr>
        <xdr:cNvPr id="12" name="Down Arrow 11"/>
        <xdr:cNvSpPr/>
      </xdr:nvSpPr>
      <xdr:spPr>
        <a:xfrm>
          <a:off x="5438775" y="8067675"/>
          <a:ext cx="638175" cy="457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12</xdr:col>
      <xdr:colOff>285750</xdr:colOff>
      <xdr:row>39</xdr:row>
      <xdr:rowOff>95250</xdr:rowOff>
    </xdr:from>
    <xdr:to>
      <xdr:col>17</xdr:col>
      <xdr:colOff>438151</xdr:colOff>
      <xdr:row>43</xdr:row>
      <xdr:rowOff>104775</xdr:rowOff>
    </xdr:to>
    <xdr:sp macro="" textlink="">
      <xdr:nvSpPr>
        <xdr:cNvPr id="14" name="Right Arrow 13"/>
        <xdr:cNvSpPr/>
      </xdr:nvSpPr>
      <xdr:spPr>
        <a:xfrm>
          <a:off x="9153525" y="7524750"/>
          <a:ext cx="3467101" cy="7715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19</xdr:col>
      <xdr:colOff>352425</xdr:colOff>
      <xdr:row>47</xdr:row>
      <xdr:rowOff>85723</xdr:rowOff>
    </xdr:from>
    <xdr:to>
      <xdr:col>20</xdr:col>
      <xdr:colOff>761996</xdr:colOff>
      <xdr:row>62</xdr:row>
      <xdr:rowOff>161925</xdr:rowOff>
    </xdr:to>
    <xdr:sp macro="" textlink="">
      <xdr:nvSpPr>
        <xdr:cNvPr id="15" name="Bent Arrow 14"/>
        <xdr:cNvSpPr/>
      </xdr:nvSpPr>
      <xdr:spPr>
        <a:xfrm flipH="1" flipV="1">
          <a:off x="13877925" y="9039223"/>
          <a:ext cx="1295396" cy="1409702"/>
        </a:xfrm>
        <a:prstGeom prst="bentArrow">
          <a:avLst>
            <a:gd name="adj1" fmla="val 25000"/>
            <a:gd name="adj2" fmla="val 19248"/>
            <a:gd name="adj3" fmla="val 25000"/>
            <a:gd name="adj4" fmla="val 278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id-ID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152400</xdr:colOff>
      <xdr:row>52</xdr:row>
      <xdr:rowOff>85725</xdr:rowOff>
    </xdr:from>
    <xdr:to>
      <xdr:col>8</xdr:col>
      <xdr:colOff>180975</xdr:colOff>
      <xdr:row>54</xdr:row>
      <xdr:rowOff>161925</xdr:rowOff>
    </xdr:to>
    <xdr:sp macro="" textlink="">
      <xdr:nvSpPr>
        <xdr:cNvPr id="16" name="Down Arrow 15"/>
        <xdr:cNvSpPr/>
      </xdr:nvSpPr>
      <xdr:spPr>
        <a:xfrm>
          <a:off x="5429250" y="9991725"/>
          <a:ext cx="638175" cy="457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2.xml.rels><?xml version="1.0" encoding="UTF-8" standalone="yes"?>
<Relationships xmlns="http://schemas.openxmlformats.org/package/2006/relationships"><Relationship Id="rId20" Type="http://schemas.openxmlformats.org/officeDocument/2006/relationships/hyperlink" Target="http://localhost/famsys/assets/reports/depr/page:1/sort:jul/direction:asc" TargetMode="External"/><Relationship Id="rId21" Type="http://schemas.openxmlformats.org/officeDocument/2006/relationships/hyperlink" Target="http://localhost/famsys/assets/reports/depr/page:1/sort:aug/direction:asc" TargetMode="External"/><Relationship Id="rId22" Type="http://schemas.openxmlformats.org/officeDocument/2006/relationships/hyperlink" Target="http://localhost/famsys/assets/reports/depr/page:1/sort:sep/direction:asc" TargetMode="External"/><Relationship Id="rId23" Type="http://schemas.openxmlformats.org/officeDocument/2006/relationships/hyperlink" Target="http://localhost/famsys/assets/reports/depr/page:1/sort:oct/direction:asc" TargetMode="External"/><Relationship Id="rId24" Type="http://schemas.openxmlformats.org/officeDocument/2006/relationships/hyperlink" Target="http://localhost/famsys/assets/reports/depr/page:1/sort:nov/direction:asc" TargetMode="External"/><Relationship Id="rId25" Type="http://schemas.openxmlformats.org/officeDocument/2006/relationships/hyperlink" Target="http://localhost/famsys/assets/reports/depr/page:1/sort:dec/direction:asc" TargetMode="External"/><Relationship Id="rId26" Type="http://schemas.openxmlformats.org/officeDocument/2006/relationships/hyperlink" Target="http://localhost/famsys/assets/reports/depr/page:1/sort:Accum.%20Depr%20This%20Year/direction:asc" TargetMode="External"/><Relationship Id="rId27" Type="http://schemas.openxmlformats.org/officeDocument/2006/relationships/hyperlink" Target="http://localhost/famsys/assets/reports/depr/page:1/sort:Book%20Value%20This%20Year/direction:asc" TargetMode="External"/><Relationship Id="rId28" Type="http://schemas.openxmlformats.org/officeDocument/2006/relationships/hyperlink" Target="http://localhost/famsys/assets/reports/depr/page:1/sort:date_of_purchase/direction:asc" TargetMode="External"/><Relationship Id="rId29" Type="http://schemas.openxmlformats.org/officeDocument/2006/relationships/hyperlink" Target="http://localhost/famsys/assets/reports/depr/page:1/sort:date_start/direction:asc" TargetMode="External"/><Relationship Id="rId1" Type="http://schemas.openxmlformats.org/officeDocument/2006/relationships/hyperlink" Target="http://localhost/famsys/assets/reports/depr/page:1/sort:id/direction:asc" TargetMode="External"/><Relationship Id="rId2" Type="http://schemas.openxmlformats.org/officeDocument/2006/relationships/hyperlink" Target="http://localhost/famsys/assets/reports/depr/page:1/sort:Code/direction:asc" TargetMode="External"/><Relationship Id="rId3" Type="http://schemas.openxmlformats.org/officeDocument/2006/relationships/hyperlink" Target="http://localhost/famsys/assets/reports/depr/page:1/sort:Asset%20Category/direction:asc" TargetMode="External"/><Relationship Id="rId4" Type="http://schemas.openxmlformats.org/officeDocument/2006/relationships/hyperlink" Target="http://localhost/famsys/assets/reports/depr/page:1/sort:Name/%20Brand/%20Type/direction:asc" TargetMode="External"/><Relationship Id="rId5" Type="http://schemas.openxmlformats.org/officeDocument/2006/relationships/hyperlink" Target="http://localhost/famsys/assets/reports/depr/page:1/sort:qty/direction:asc" TargetMode="External"/><Relationship Id="rId30" Type="http://schemas.openxmlformats.org/officeDocument/2006/relationships/hyperlink" Target="http://localhost/famsys/assets/reports/depr/page:1/sort:date_end/direction:asc" TargetMode="External"/><Relationship Id="rId31" Type="http://schemas.openxmlformats.org/officeDocument/2006/relationships/hyperlink" Target="http://localhost/famsys/assets/reports/depr/page:1/sort:purchase_id/direction:asc" TargetMode="External"/><Relationship Id="rId32" Type="http://schemas.openxmlformats.org/officeDocument/2006/relationships/hyperlink" Target="http://localhost/famsys/purchases/view/51" TargetMode="External"/><Relationship Id="rId9" Type="http://schemas.openxmlformats.org/officeDocument/2006/relationships/hyperlink" Target="http://localhost/famsys/assets/reports/depr/page:1/sort:Hp%20sd%20Thn%20Lalu/direction:asc" TargetMode="External"/><Relationship Id="rId6" Type="http://schemas.openxmlformats.org/officeDocument/2006/relationships/hyperlink" Target="http://localhost/famsys/assets/reports/depr/page:1/sort:price/direction:asc" TargetMode="External"/><Relationship Id="rId7" Type="http://schemas.openxmlformats.org/officeDocument/2006/relationships/hyperlink" Target="http://localhost/famsys/assets/reports/depr/page:1/sort:amount/direction:asc" TargetMode="External"/><Relationship Id="rId8" Type="http://schemas.openxmlformats.org/officeDocument/2006/relationships/hyperlink" Target="http://localhost/famsys/assets/reports/depr/page:1/sort:Economic%20Age%20(months)/direction:asc" TargetMode="External"/><Relationship Id="rId33" Type="http://schemas.openxmlformats.org/officeDocument/2006/relationships/hyperlink" Target="http://localhost/famsys/purchases/view/52" TargetMode="External"/><Relationship Id="rId34" Type="http://schemas.openxmlformats.org/officeDocument/2006/relationships/hyperlink" Target="http://localhost/famsys/purchases/view/53" TargetMode="External"/><Relationship Id="rId35" Type="http://schemas.openxmlformats.org/officeDocument/2006/relationships/hyperlink" Target="http://localhost/famsys/purchases/view/53" TargetMode="External"/><Relationship Id="rId36" Type="http://schemas.openxmlformats.org/officeDocument/2006/relationships/hyperlink" Target="http://localhost/famsys/purchases/view/53" TargetMode="External"/><Relationship Id="rId10" Type="http://schemas.openxmlformats.org/officeDocument/2006/relationships/hyperlink" Target="http://localhost/famsys/assets/reports/depr/page:1/sort:Hp%20sd%20Thn%20Ini/direction:asc" TargetMode="External"/><Relationship Id="rId11" Type="http://schemas.openxmlformats.org/officeDocument/2006/relationships/hyperlink" Target="http://localhost/famsys/assets/reports/depr/page:1/sort:depbln/direction:asc" TargetMode="External"/><Relationship Id="rId12" Type="http://schemas.openxmlformats.org/officeDocument/2006/relationships/hyperlink" Target="http://localhost/famsys/assets/reports/depr/page:1/sort:Book%20Value%20Last%20Year/direction:asc" TargetMode="External"/><Relationship Id="rId13" Type="http://schemas.openxmlformats.org/officeDocument/2006/relationships/hyperlink" Target="http://localhost/famsys/assets/reports/depr/page:1/sort:Accum.%20Depr%20Last%20Year/direction:asc" TargetMode="External"/><Relationship Id="rId14" Type="http://schemas.openxmlformats.org/officeDocument/2006/relationships/hyperlink" Target="http://localhost/famsys/assets/reports/depr/page:1/sort:jan/direction:asc" TargetMode="External"/><Relationship Id="rId15" Type="http://schemas.openxmlformats.org/officeDocument/2006/relationships/hyperlink" Target="http://localhost/famsys/assets/reports/depr/page:1/sort:feb/direction:asc" TargetMode="External"/><Relationship Id="rId16" Type="http://schemas.openxmlformats.org/officeDocument/2006/relationships/hyperlink" Target="http://localhost/famsys/assets/reports/depr/page:1/sort:mar/direction:asc" TargetMode="External"/><Relationship Id="rId17" Type="http://schemas.openxmlformats.org/officeDocument/2006/relationships/hyperlink" Target="http://localhost/famsys/assets/reports/depr/page:1/sort:apr/direction:asc" TargetMode="External"/><Relationship Id="rId18" Type="http://schemas.openxmlformats.org/officeDocument/2006/relationships/hyperlink" Target="http://localhost/famsys/assets/reports/depr/page:1/sort:may/direction:asc" TargetMode="External"/><Relationship Id="rId19" Type="http://schemas.openxmlformats.org/officeDocument/2006/relationships/hyperlink" Target="http://localhost/famsys/assets/reports/depr/page:1/sort:jun/direction:asc" TargetMode="External"/><Relationship Id="rId37" Type="http://schemas.openxmlformats.org/officeDocument/2006/relationships/hyperlink" Target="http://localhost/famsys/purchases/view/53" TargetMode="External"/><Relationship Id="rId38" Type="http://schemas.openxmlformats.org/officeDocument/2006/relationships/hyperlink" Target="http://localhost/famsys/purchases/view/53" TargetMode="External"/></Relationships>
</file>

<file path=xl/worksheets/_rels/sheet33.xml.rels><?xml version="1.0" encoding="UTF-8" standalone="yes"?>
<Relationships xmlns="http://schemas.openxmlformats.org/package/2006/relationships"><Relationship Id="rId46" Type="http://schemas.openxmlformats.org/officeDocument/2006/relationships/hyperlink" Target="http://localhost/famsys/purchases/view/53" TargetMode="External"/><Relationship Id="rId47" Type="http://schemas.openxmlformats.org/officeDocument/2006/relationships/hyperlink" Target="http://localhost/famsys/purchases/view/53" TargetMode="External"/><Relationship Id="rId48" Type="http://schemas.openxmlformats.org/officeDocument/2006/relationships/hyperlink" Target="http://localhost/famsys/purchases/view/53" TargetMode="External"/><Relationship Id="rId20" Type="http://schemas.openxmlformats.org/officeDocument/2006/relationships/hyperlink" Target="http://localhost/famsys/asset_details/reports/depr/page:1/sort:oct/direction:asc" TargetMode="External"/><Relationship Id="rId21" Type="http://schemas.openxmlformats.org/officeDocument/2006/relationships/hyperlink" Target="http://localhost/famsys/asset_details/reports/depr/page:1/sort:nov/direction:asc" TargetMode="External"/><Relationship Id="rId22" Type="http://schemas.openxmlformats.org/officeDocument/2006/relationships/hyperlink" Target="http://localhost/famsys/asset_details/reports/depr/page:1/sort:dec/direction:asc" TargetMode="External"/><Relationship Id="rId23" Type="http://schemas.openxmlformats.org/officeDocument/2006/relationships/hyperlink" Target="http://localhost/famsys/asset_details/reports/depr/page:1/sort:Accum.%20Depr%20This%20Year/direction:asc" TargetMode="External"/><Relationship Id="rId24" Type="http://schemas.openxmlformats.org/officeDocument/2006/relationships/hyperlink" Target="http://localhost/famsys/asset_details/reports/depr/page:1/sort:Book%20Value%20This%20Year/direction:asc" TargetMode="External"/><Relationship Id="rId25" Type="http://schemas.openxmlformats.org/officeDocument/2006/relationships/hyperlink" Target="http://localhost/famsys/asset_details/reports/depr/page:1/sort:date_of_purchase/direction:asc" TargetMode="External"/><Relationship Id="rId26" Type="http://schemas.openxmlformats.org/officeDocument/2006/relationships/hyperlink" Target="http://localhost/famsys/asset_details/reports/depr/page:1/sort:date_start/direction:asc" TargetMode="External"/><Relationship Id="rId27" Type="http://schemas.openxmlformats.org/officeDocument/2006/relationships/hyperlink" Target="http://localhost/famsys/asset_details/reports/depr/page:1/sort:date_end/direction:asc" TargetMode="External"/><Relationship Id="rId28" Type="http://schemas.openxmlformats.org/officeDocument/2006/relationships/hyperlink" Target="http://localhost/famsys/asset_details/reports/depr/page:1/sort:purchase_id/direction:asc" TargetMode="External"/><Relationship Id="rId29" Type="http://schemas.openxmlformats.org/officeDocument/2006/relationships/hyperlink" Target="http://localhost/famsys/purchases/view/51" TargetMode="External"/><Relationship Id="rId1" Type="http://schemas.openxmlformats.org/officeDocument/2006/relationships/hyperlink" Target="http://localhost/famsys/asset_details/reports/depr/page:1/sort:id/direction:asc" TargetMode="External"/><Relationship Id="rId2" Type="http://schemas.openxmlformats.org/officeDocument/2006/relationships/hyperlink" Target="http://localhost/famsys/asset_details/reports/depr/page:1/sort:Code/direction:asc" TargetMode="External"/><Relationship Id="rId3" Type="http://schemas.openxmlformats.org/officeDocument/2006/relationships/hyperlink" Target="http://localhost/famsys/asset_details/reports/depr/page:1/sort:Name/%20Brand/%20Type/direction:asc" TargetMode="External"/><Relationship Id="rId4" Type="http://schemas.openxmlformats.org/officeDocument/2006/relationships/hyperlink" Target="http://localhost/famsys/asset_details/reports/depr/page:1/sort:price/direction:asc" TargetMode="External"/><Relationship Id="rId5" Type="http://schemas.openxmlformats.org/officeDocument/2006/relationships/hyperlink" Target="http://localhost/famsys/asset_details/reports/depr/page:1/sort:Economic%20Age%20(months)/direction:asc" TargetMode="External"/><Relationship Id="rId30" Type="http://schemas.openxmlformats.org/officeDocument/2006/relationships/hyperlink" Target="http://localhost/famsys/purchases/view/51" TargetMode="External"/><Relationship Id="rId31" Type="http://schemas.openxmlformats.org/officeDocument/2006/relationships/hyperlink" Target="http://localhost/famsys/purchases/view/52" TargetMode="External"/><Relationship Id="rId32" Type="http://schemas.openxmlformats.org/officeDocument/2006/relationships/hyperlink" Target="http://localhost/famsys/purchases/view/52" TargetMode="External"/><Relationship Id="rId9" Type="http://schemas.openxmlformats.org/officeDocument/2006/relationships/hyperlink" Target="http://localhost/famsys/asset_details/reports/depr/page:1/sort:Book%20Value%20Last%20Year/direction:asc" TargetMode="External"/><Relationship Id="rId6" Type="http://schemas.openxmlformats.org/officeDocument/2006/relationships/hyperlink" Target="http://localhost/famsys/asset_details/reports/depr/page:1/sort:Acq.%20Cost%20Last%20Year/direction:asc" TargetMode="External"/><Relationship Id="rId7" Type="http://schemas.openxmlformats.org/officeDocument/2006/relationships/hyperlink" Target="http://localhost/famsys/asset_details/reports/depr/page:1/sort:Acq.%20Cost%20This%20Year/direction:asc" TargetMode="External"/><Relationship Id="rId8" Type="http://schemas.openxmlformats.org/officeDocument/2006/relationships/hyperlink" Target="http://localhost/famsys/asset_details/reports/depr/page:1/sort:depbln/direction:asc" TargetMode="External"/><Relationship Id="rId33" Type="http://schemas.openxmlformats.org/officeDocument/2006/relationships/hyperlink" Target="http://localhost/famsys/purchases/view/52" TargetMode="External"/><Relationship Id="rId34" Type="http://schemas.openxmlformats.org/officeDocument/2006/relationships/hyperlink" Target="http://localhost/famsys/purchases/view/52" TargetMode="External"/><Relationship Id="rId35" Type="http://schemas.openxmlformats.org/officeDocument/2006/relationships/hyperlink" Target="http://localhost/famsys/purchases/view/52" TargetMode="External"/><Relationship Id="rId36" Type="http://schemas.openxmlformats.org/officeDocument/2006/relationships/hyperlink" Target="http://localhost/famsys/purchases/view/52" TargetMode="External"/><Relationship Id="rId10" Type="http://schemas.openxmlformats.org/officeDocument/2006/relationships/hyperlink" Target="http://localhost/famsys/asset_details/reports/depr/page:1/sort:Accum.%20Depr%20Last%20Year/direction:asc" TargetMode="External"/><Relationship Id="rId11" Type="http://schemas.openxmlformats.org/officeDocument/2006/relationships/hyperlink" Target="http://localhost/famsys/asset_details/reports/depr/page:1/sort:jan/direction:asc" TargetMode="External"/><Relationship Id="rId12" Type="http://schemas.openxmlformats.org/officeDocument/2006/relationships/hyperlink" Target="http://localhost/famsys/asset_details/reports/depr/page:1/sort:feb/direction:asc" TargetMode="External"/><Relationship Id="rId13" Type="http://schemas.openxmlformats.org/officeDocument/2006/relationships/hyperlink" Target="http://localhost/famsys/asset_details/reports/depr/page:1/sort:mar/direction:asc" TargetMode="External"/><Relationship Id="rId14" Type="http://schemas.openxmlformats.org/officeDocument/2006/relationships/hyperlink" Target="http://localhost/famsys/asset_details/reports/depr/page:1/sort:apr/direction:asc" TargetMode="External"/><Relationship Id="rId15" Type="http://schemas.openxmlformats.org/officeDocument/2006/relationships/hyperlink" Target="http://localhost/famsys/asset_details/reports/depr/page:1/sort:may/direction:asc" TargetMode="External"/><Relationship Id="rId16" Type="http://schemas.openxmlformats.org/officeDocument/2006/relationships/hyperlink" Target="http://localhost/famsys/asset_details/reports/depr/page:1/sort:jun/direction:asc" TargetMode="External"/><Relationship Id="rId17" Type="http://schemas.openxmlformats.org/officeDocument/2006/relationships/hyperlink" Target="http://localhost/famsys/asset_details/reports/depr/page:1/sort:jul/direction:asc" TargetMode="External"/><Relationship Id="rId18" Type="http://schemas.openxmlformats.org/officeDocument/2006/relationships/hyperlink" Target="http://localhost/famsys/asset_details/reports/depr/page:1/sort:aug/direction:asc" TargetMode="External"/><Relationship Id="rId19" Type="http://schemas.openxmlformats.org/officeDocument/2006/relationships/hyperlink" Target="http://localhost/famsys/asset_details/reports/depr/page:1/sort:sep/direction:asc" TargetMode="External"/><Relationship Id="rId37" Type="http://schemas.openxmlformats.org/officeDocument/2006/relationships/hyperlink" Target="http://localhost/famsys/purchases/view/52" TargetMode="External"/><Relationship Id="rId38" Type="http://schemas.openxmlformats.org/officeDocument/2006/relationships/hyperlink" Target="http://localhost/famsys/purchases/view/52" TargetMode="External"/><Relationship Id="rId39" Type="http://schemas.openxmlformats.org/officeDocument/2006/relationships/hyperlink" Target="http://localhost/famsys/purchases/view/52" TargetMode="External"/><Relationship Id="rId40" Type="http://schemas.openxmlformats.org/officeDocument/2006/relationships/hyperlink" Target="http://localhost/famsys/purchases/view/52" TargetMode="External"/><Relationship Id="rId41" Type="http://schemas.openxmlformats.org/officeDocument/2006/relationships/hyperlink" Target="http://localhost/famsys/purchases/view/53" TargetMode="External"/><Relationship Id="rId42" Type="http://schemas.openxmlformats.org/officeDocument/2006/relationships/hyperlink" Target="http://localhost/famsys/purchases/view/53" TargetMode="External"/><Relationship Id="rId43" Type="http://schemas.openxmlformats.org/officeDocument/2006/relationships/hyperlink" Target="http://localhost/famsys/purchases/view/53" TargetMode="External"/><Relationship Id="rId44" Type="http://schemas.openxmlformats.org/officeDocument/2006/relationships/hyperlink" Target="http://localhost/famsys/purchases/view/53" TargetMode="External"/><Relationship Id="rId45" Type="http://schemas.openxmlformats.org/officeDocument/2006/relationships/hyperlink" Target="http://localhost/famsys/purchases/view/53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5"/>
  <sheetViews>
    <sheetView topLeftCell="R91" workbookViewId="0">
      <selection activeCell="F111" sqref="F111"/>
    </sheetView>
  </sheetViews>
  <sheetFormatPr baseColWidth="10" defaultColWidth="8.83203125" defaultRowHeight="14" x14ac:dyDescent="0"/>
  <cols>
    <col min="2" max="4" width="4.5" customWidth="1"/>
    <col min="6" max="6" width="53.1640625" customWidth="1"/>
  </cols>
  <sheetData>
    <row r="2" spans="2:7" s="88" customFormat="1">
      <c r="B2" s="90" t="s">
        <v>103</v>
      </c>
    </row>
    <row r="3" spans="2:7" s="88" customFormat="1">
      <c r="C3" s="88" t="s">
        <v>156</v>
      </c>
      <c r="G3" s="88" t="s">
        <v>158</v>
      </c>
    </row>
    <row r="4" spans="2:7" s="88" customFormat="1">
      <c r="C4" s="88" t="s">
        <v>104</v>
      </c>
    </row>
    <row r="5" spans="2:7" s="88" customFormat="1">
      <c r="C5" s="88" t="s">
        <v>105</v>
      </c>
    </row>
    <row r="7" spans="2:7">
      <c r="B7" t="s">
        <v>106</v>
      </c>
    </row>
    <row r="8" spans="2:7" s="89" customFormat="1">
      <c r="C8" s="89" t="s">
        <v>132</v>
      </c>
      <c r="G8" s="89" t="s">
        <v>158</v>
      </c>
    </row>
    <row r="9" spans="2:7">
      <c r="C9" t="s">
        <v>133</v>
      </c>
      <c r="G9" t="s">
        <v>185</v>
      </c>
    </row>
    <row r="10" spans="2:7" s="89" customFormat="1">
      <c r="C10" s="89" t="s">
        <v>134</v>
      </c>
      <c r="G10" s="89" t="s">
        <v>158</v>
      </c>
    </row>
    <row r="12" spans="2:7" s="89" customFormat="1">
      <c r="B12" s="89" t="s">
        <v>107</v>
      </c>
    </row>
    <row r="13" spans="2:7" s="89" customFormat="1">
      <c r="C13" s="89" t="s">
        <v>135</v>
      </c>
      <c r="G13" s="89" t="s">
        <v>158</v>
      </c>
    </row>
    <row r="14" spans="2:7" s="89" customFormat="1">
      <c r="C14" s="89" t="s">
        <v>157</v>
      </c>
      <c r="G14" s="89" t="s">
        <v>158</v>
      </c>
    </row>
    <row r="15" spans="2:7" s="89" customFormat="1">
      <c r="C15" s="89" t="s">
        <v>136</v>
      </c>
      <c r="G15" s="89" t="s">
        <v>158</v>
      </c>
    </row>
    <row r="17" spans="2:7">
      <c r="B17" t="s">
        <v>108</v>
      </c>
    </row>
    <row r="18" spans="2:7">
      <c r="C18" t="s">
        <v>159</v>
      </c>
      <c r="G18" t="s">
        <v>185</v>
      </c>
    </row>
    <row r="19" spans="2:7">
      <c r="C19" t="s">
        <v>109</v>
      </c>
    </row>
    <row r="20" spans="2:7">
      <c r="C20" t="s">
        <v>110</v>
      </c>
    </row>
    <row r="21" spans="2:7">
      <c r="C21" t="s">
        <v>111</v>
      </c>
    </row>
    <row r="22" spans="2:7">
      <c r="C22" t="s">
        <v>112</v>
      </c>
    </row>
    <row r="23" spans="2:7" s="89" customFormat="1">
      <c r="C23" s="89" t="s">
        <v>137</v>
      </c>
      <c r="G23" s="89" t="s">
        <v>158</v>
      </c>
    </row>
    <row r="24" spans="2:7" s="89" customFormat="1">
      <c r="C24" s="89" t="s">
        <v>138</v>
      </c>
      <c r="G24" s="89" t="s">
        <v>158</v>
      </c>
    </row>
    <row r="25" spans="2:7" s="89" customFormat="1">
      <c r="C25" s="89" t="s">
        <v>186</v>
      </c>
      <c r="G25" s="89" t="s">
        <v>158</v>
      </c>
    </row>
    <row r="26" spans="2:7" s="89" customFormat="1">
      <c r="D26" s="89" t="s">
        <v>187</v>
      </c>
    </row>
    <row r="27" spans="2:7" s="89" customFormat="1">
      <c r="C27" s="89" t="s">
        <v>183</v>
      </c>
      <c r="G27" s="89" t="s">
        <v>158</v>
      </c>
    </row>
    <row r="28" spans="2:7" s="89" customFormat="1">
      <c r="C28" s="89" t="s">
        <v>113</v>
      </c>
    </row>
    <row r="30" spans="2:7" s="89" customFormat="1">
      <c r="C30" s="89" t="s">
        <v>181</v>
      </c>
      <c r="G30" s="89" t="s">
        <v>158</v>
      </c>
    </row>
    <row r="31" spans="2:7" s="89" customFormat="1">
      <c r="C31" s="89" t="s">
        <v>139</v>
      </c>
      <c r="G31" s="89" t="s">
        <v>158</v>
      </c>
    </row>
    <row r="32" spans="2:7">
      <c r="C32" t="s">
        <v>182</v>
      </c>
    </row>
    <row r="33" spans="2:7" s="89" customFormat="1">
      <c r="C33" s="89" t="s">
        <v>188</v>
      </c>
      <c r="G33" s="89" t="s">
        <v>158</v>
      </c>
    </row>
    <row r="34" spans="2:7">
      <c r="C34" t="s">
        <v>189</v>
      </c>
    </row>
    <row r="35" spans="2:7">
      <c r="C35" t="s">
        <v>114</v>
      </c>
    </row>
    <row r="36" spans="2:7">
      <c r="E36" t="s">
        <v>115</v>
      </c>
    </row>
    <row r="37" spans="2:7">
      <c r="E37" t="s">
        <v>116</v>
      </c>
    </row>
    <row r="38" spans="2:7">
      <c r="C38" t="s">
        <v>117</v>
      </c>
    </row>
    <row r="39" spans="2:7">
      <c r="E39" t="s">
        <v>115</v>
      </c>
    </row>
    <row r="40" spans="2:7">
      <c r="E40" t="s">
        <v>116</v>
      </c>
    </row>
    <row r="41" spans="2:7">
      <c r="C41" t="s">
        <v>118</v>
      </c>
    </row>
    <row r="42" spans="2:7">
      <c r="C42" t="s">
        <v>119</v>
      </c>
      <c r="E42" t="s">
        <v>120</v>
      </c>
    </row>
    <row r="43" spans="2:7">
      <c r="E43" t="s">
        <v>121</v>
      </c>
    </row>
    <row r="44" spans="2:7">
      <c r="E44" t="s">
        <v>116</v>
      </c>
    </row>
    <row r="45" spans="2:7">
      <c r="C45" t="s">
        <v>122</v>
      </c>
    </row>
    <row r="47" spans="2:7">
      <c r="B47" t="s">
        <v>123</v>
      </c>
    </row>
    <row r="48" spans="2:7" s="89" customFormat="1">
      <c r="C48" s="89" t="s">
        <v>140</v>
      </c>
      <c r="G48" s="89" t="s">
        <v>158</v>
      </c>
    </row>
    <row r="49" spans="2:7" s="89" customFormat="1">
      <c r="C49" s="89" t="s">
        <v>141</v>
      </c>
      <c r="G49" s="89" t="s">
        <v>158</v>
      </c>
    </row>
    <row r="50" spans="2:7" s="89" customFormat="1">
      <c r="C50" s="89" t="s">
        <v>142</v>
      </c>
      <c r="G50" s="89" t="s">
        <v>158</v>
      </c>
    </row>
    <row r="51" spans="2:7">
      <c r="C51" t="s">
        <v>143</v>
      </c>
    </row>
    <row r="53" spans="2:7">
      <c r="B53" t="s">
        <v>124</v>
      </c>
    </row>
    <row r="54" spans="2:7" s="89" customFormat="1">
      <c r="C54" s="89" t="s">
        <v>190</v>
      </c>
      <c r="G54" s="89" t="s">
        <v>158</v>
      </c>
    </row>
    <row r="55" spans="2:7">
      <c r="C55" t="s">
        <v>144</v>
      </c>
    </row>
    <row r="56" spans="2:7" s="89" customFormat="1">
      <c r="C56" s="89" t="s">
        <v>192</v>
      </c>
      <c r="G56" s="89" t="s">
        <v>158</v>
      </c>
    </row>
    <row r="57" spans="2:7" s="89" customFormat="1">
      <c r="C57" s="89" t="s">
        <v>145</v>
      </c>
      <c r="G57" s="89" t="s">
        <v>158</v>
      </c>
    </row>
    <row r="59" spans="2:7">
      <c r="B59" t="s">
        <v>125</v>
      </c>
    </row>
    <row r="60" spans="2:7" s="89" customFormat="1">
      <c r="C60" s="89" t="s">
        <v>146</v>
      </c>
      <c r="G60" s="89" t="s">
        <v>158</v>
      </c>
    </row>
    <row r="61" spans="2:7">
      <c r="C61" t="s">
        <v>520</v>
      </c>
    </row>
    <row r="62" spans="2:7" s="89" customFormat="1">
      <c r="C62" s="89" t="s">
        <v>191</v>
      </c>
      <c r="G62" s="89" t="s">
        <v>158</v>
      </c>
    </row>
    <row r="65" spans="2:7" s="89" customFormat="1">
      <c r="B65" s="89" t="s">
        <v>126</v>
      </c>
    </row>
    <row r="66" spans="2:7" s="89" customFormat="1">
      <c r="C66" s="89" t="s">
        <v>147</v>
      </c>
      <c r="G66" s="89" t="s">
        <v>158</v>
      </c>
    </row>
    <row r="67" spans="2:7" s="89" customFormat="1">
      <c r="C67" s="89" t="s">
        <v>148</v>
      </c>
      <c r="G67" s="89" t="s">
        <v>158</v>
      </c>
    </row>
    <row r="68" spans="2:7" s="89" customFormat="1">
      <c r="C68" s="89" t="s">
        <v>149</v>
      </c>
    </row>
    <row r="69" spans="2:7" s="89" customFormat="1">
      <c r="D69" s="89" t="s">
        <v>127</v>
      </c>
    </row>
    <row r="70" spans="2:7" s="89" customFormat="1">
      <c r="D70" s="89" t="s">
        <v>128</v>
      </c>
    </row>
    <row r="71" spans="2:7" s="89" customFormat="1">
      <c r="D71" s="89" t="s">
        <v>129</v>
      </c>
    </row>
    <row r="72" spans="2:7" s="89" customFormat="1">
      <c r="D72" s="89" t="s">
        <v>130</v>
      </c>
    </row>
    <row r="75" spans="2:7">
      <c r="B75" t="s">
        <v>184</v>
      </c>
    </row>
    <row r="76" spans="2:7" s="89" customFormat="1">
      <c r="C76" s="89" t="s">
        <v>150</v>
      </c>
      <c r="G76" s="89" t="s">
        <v>158</v>
      </c>
    </row>
    <row r="77" spans="2:7" s="89" customFormat="1">
      <c r="C77" s="89" t="s">
        <v>151</v>
      </c>
      <c r="G77" s="89" t="s">
        <v>158</v>
      </c>
    </row>
    <row r="78" spans="2:7">
      <c r="C78" t="s">
        <v>152</v>
      </c>
    </row>
    <row r="79" spans="2:7">
      <c r="C79" t="s">
        <v>153</v>
      </c>
    </row>
    <row r="80" spans="2:7" s="89" customFormat="1">
      <c r="C80" s="89" t="s">
        <v>154</v>
      </c>
      <c r="G80" s="89" t="s">
        <v>158</v>
      </c>
    </row>
    <row r="81" spans="2:3">
      <c r="C81" t="s">
        <v>155</v>
      </c>
    </row>
    <row r="83" spans="2:3">
      <c r="B83" t="s">
        <v>131</v>
      </c>
    </row>
    <row r="95" spans="2:3" ht="15">
      <c r="B95" s="173" t="s">
        <v>913</v>
      </c>
    </row>
    <row r="96" spans="2:3" ht="15">
      <c r="B96" s="173" t="s">
        <v>914</v>
      </c>
    </row>
    <row r="97" spans="2:2" ht="15">
      <c r="B97" s="173" t="s">
        <v>915</v>
      </c>
    </row>
    <row r="98" spans="2:2" ht="15">
      <c r="B98" s="173" t="s">
        <v>916</v>
      </c>
    </row>
    <row r="99" spans="2:2" ht="15">
      <c r="B99" s="173" t="s">
        <v>917</v>
      </c>
    </row>
    <row r="100" spans="2:2" ht="15">
      <c r="B100" s="173" t="s">
        <v>918</v>
      </c>
    </row>
    <row r="101" spans="2:2" ht="15">
      <c r="B101" s="173" t="s">
        <v>919</v>
      </c>
    </row>
    <row r="102" spans="2:2" ht="15">
      <c r="B102" s="173" t="s">
        <v>920</v>
      </c>
    </row>
    <row r="103" spans="2:2" ht="15">
      <c r="B103" s="173" t="s">
        <v>921</v>
      </c>
    </row>
    <row r="104" spans="2:2" ht="15">
      <c r="B104" s="173" t="s">
        <v>922</v>
      </c>
    </row>
    <row r="105" spans="2:2" ht="15">
      <c r="B105" s="173" t="s">
        <v>923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"/>
  <sheetViews>
    <sheetView showGridLines="0" workbookViewId="0">
      <selection activeCell="G19" sqref="G19"/>
    </sheetView>
  </sheetViews>
  <sheetFormatPr baseColWidth="10" defaultColWidth="8.83203125" defaultRowHeight="14" x14ac:dyDescent="0"/>
  <cols>
    <col min="1" max="1" width="3.6640625" customWidth="1"/>
    <col min="2" max="2" width="2.6640625" customWidth="1"/>
    <col min="3" max="3" width="13.1640625" customWidth="1"/>
    <col min="4" max="4" width="17.83203125" customWidth="1"/>
    <col min="5" max="5" width="21" customWidth="1"/>
    <col min="6" max="6" width="23.33203125" customWidth="1"/>
    <col min="7" max="9" width="12.6640625" customWidth="1"/>
    <col min="11" max="11" width="13.83203125" bestFit="1" customWidth="1"/>
    <col min="12" max="12" width="4.33203125" customWidth="1"/>
    <col min="13" max="13" width="2.33203125" customWidth="1"/>
    <col min="14" max="14" width="2.1640625" customWidth="1"/>
    <col min="16" max="16" width="14.5" customWidth="1"/>
    <col min="17" max="17" width="10" customWidth="1"/>
  </cols>
  <sheetData>
    <row r="1" spans="2:17" ht="15" thickBot="1"/>
    <row r="2" spans="2:17" ht="25">
      <c r="B2" s="34"/>
      <c r="C2" s="35" t="s">
        <v>322</v>
      </c>
      <c r="D2" s="36"/>
      <c r="E2" s="36"/>
      <c r="F2" s="36"/>
      <c r="G2" s="36"/>
      <c r="H2" s="36"/>
      <c r="I2" s="36"/>
      <c r="J2" s="36"/>
      <c r="K2" s="36"/>
      <c r="L2" s="38"/>
      <c r="N2" s="34"/>
      <c r="O2" s="35" t="s">
        <v>323</v>
      </c>
      <c r="P2" s="36"/>
      <c r="Q2" s="38"/>
    </row>
    <row r="3" spans="2:17">
      <c r="B3" s="39"/>
      <c r="C3" s="31"/>
      <c r="D3" s="31"/>
      <c r="E3" s="31"/>
      <c r="F3" s="31"/>
      <c r="G3" s="31"/>
      <c r="H3" s="31"/>
      <c r="I3" s="31"/>
      <c r="J3" s="31"/>
      <c r="K3" s="31"/>
      <c r="L3" s="40"/>
      <c r="N3" s="39"/>
      <c r="O3" s="31"/>
      <c r="P3" s="31"/>
      <c r="Q3" s="40"/>
    </row>
    <row r="4" spans="2:17">
      <c r="B4" s="39"/>
      <c r="C4" s="31" t="s">
        <v>21</v>
      </c>
      <c r="D4" s="1"/>
      <c r="E4" s="31"/>
      <c r="F4" s="31"/>
      <c r="G4" s="31"/>
      <c r="H4" s="31"/>
      <c r="I4" s="31"/>
      <c r="J4" s="31"/>
      <c r="K4" s="31"/>
      <c r="L4" s="40"/>
      <c r="N4" s="39"/>
      <c r="O4" s="31" t="s">
        <v>289</v>
      </c>
      <c r="P4" s="1" t="s">
        <v>331</v>
      </c>
      <c r="Q4" s="40"/>
    </row>
    <row r="5" spans="2:17">
      <c r="B5" s="39"/>
      <c r="C5" s="31" t="s">
        <v>207</v>
      </c>
      <c r="D5" s="1"/>
      <c r="E5" s="31"/>
      <c r="F5" s="31"/>
      <c r="G5" s="31"/>
      <c r="H5" s="31"/>
      <c r="I5" s="31"/>
      <c r="J5" s="31"/>
      <c r="K5" s="31"/>
      <c r="L5" s="40"/>
      <c r="N5" s="39"/>
      <c r="O5" s="31" t="s">
        <v>290</v>
      </c>
      <c r="P5" s="1" t="s">
        <v>332</v>
      </c>
      <c r="Q5" s="40"/>
    </row>
    <row r="6" spans="2:17">
      <c r="B6" s="39"/>
      <c r="C6" s="31" t="s">
        <v>324</v>
      </c>
      <c r="D6" s="1"/>
      <c r="E6" s="31" t="s">
        <v>294</v>
      </c>
      <c r="F6" s="31"/>
      <c r="G6" s="31"/>
      <c r="H6" s="31"/>
      <c r="I6" s="31"/>
      <c r="J6" s="31"/>
      <c r="K6" s="31"/>
      <c r="L6" s="40"/>
      <c r="N6" s="39"/>
      <c r="O6" s="31"/>
      <c r="P6" s="31"/>
      <c r="Q6" s="40"/>
    </row>
    <row r="7" spans="2:17">
      <c r="B7" s="39"/>
      <c r="C7" s="31"/>
      <c r="D7" s="31"/>
      <c r="E7" s="31"/>
      <c r="F7" s="31"/>
      <c r="G7" s="31"/>
      <c r="H7" s="31"/>
      <c r="I7" s="31"/>
      <c r="J7" s="31"/>
      <c r="K7" s="31"/>
      <c r="L7" s="40"/>
      <c r="N7" s="39"/>
      <c r="O7" s="31" t="s">
        <v>291</v>
      </c>
      <c r="P7" s="31"/>
      <c r="Q7" s="40"/>
    </row>
    <row r="8" spans="2:17">
      <c r="B8" s="39"/>
      <c r="C8" s="31"/>
      <c r="D8" s="31"/>
      <c r="E8" s="31"/>
      <c r="F8" s="31"/>
      <c r="G8" s="31"/>
      <c r="H8" s="31"/>
      <c r="I8" s="31"/>
      <c r="J8" s="31"/>
      <c r="K8" s="31"/>
      <c r="L8" s="40"/>
      <c r="N8" s="39"/>
      <c r="O8" s="31"/>
      <c r="P8" s="1" t="s">
        <v>298</v>
      </c>
      <c r="Q8" s="40" t="s">
        <v>294</v>
      </c>
    </row>
    <row r="9" spans="2:17">
      <c r="B9" s="39"/>
      <c r="C9" s="31"/>
      <c r="D9" s="31" t="s">
        <v>330</v>
      </c>
      <c r="E9" s="31"/>
      <c r="F9" s="31" t="s">
        <v>271</v>
      </c>
      <c r="G9" s="31"/>
      <c r="H9" s="31"/>
      <c r="I9" s="31"/>
      <c r="J9" s="31"/>
      <c r="K9" s="31"/>
      <c r="L9" s="40"/>
      <c r="N9" s="39"/>
      <c r="O9" s="31"/>
      <c r="P9" s="31"/>
      <c r="Q9" s="40"/>
    </row>
    <row r="10" spans="2:17">
      <c r="B10" s="39"/>
      <c r="C10" s="31"/>
      <c r="D10" s="31"/>
      <c r="E10" s="31"/>
      <c r="F10" s="31"/>
      <c r="G10" s="31"/>
      <c r="H10" s="31"/>
      <c r="I10" s="31"/>
      <c r="J10" s="31"/>
      <c r="K10" s="31"/>
      <c r="L10" s="40"/>
      <c r="N10" s="39"/>
      <c r="O10" s="31" t="s">
        <v>292</v>
      </c>
      <c r="P10" s="31"/>
      <c r="Q10" s="40"/>
    </row>
    <row r="11" spans="2:17">
      <c r="B11" s="39"/>
      <c r="C11" s="7" t="s">
        <v>21</v>
      </c>
      <c r="D11" s="7" t="s">
        <v>212</v>
      </c>
      <c r="E11" s="7" t="s">
        <v>210</v>
      </c>
      <c r="F11" s="7" t="s">
        <v>211</v>
      </c>
      <c r="G11" s="7" t="s">
        <v>3</v>
      </c>
      <c r="H11" s="7" t="s">
        <v>358</v>
      </c>
      <c r="I11" s="7" t="s">
        <v>214</v>
      </c>
      <c r="J11" s="7" t="s">
        <v>224</v>
      </c>
      <c r="K11" s="30" t="s">
        <v>273</v>
      </c>
      <c r="L11" s="41"/>
      <c r="N11" s="39"/>
      <c r="O11" s="31"/>
      <c r="P11" s="1" t="s">
        <v>298</v>
      </c>
      <c r="Q11" s="40" t="s">
        <v>294</v>
      </c>
    </row>
    <row r="12" spans="2:17">
      <c r="B12" s="39"/>
      <c r="C12" s="1">
        <v>1</v>
      </c>
      <c r="D12" s="1" t="s">
        <v>197</v>
      </c>
      <c r="E12" s="1" t="s">
        <v>217</v>
      </c>
      <c r="F12" s="1" t="s">
        <v>171</v>
      </c>
      <c r="G12" s="2">
        <v>10</v>
      </c>
      <c r="H12" s="48">
        <v>4500</v>
      </c>
      <c r="I12" s="48">
        <f>H12*G12</f>
        <v>45000</v>
      </c>
      <c r="J12" s="1" t="s">
        <v>226</v>
      </c>
      <c r="K12" s="1" t="s">
        <v>274</v>
      </c>
      <c r="L12" s="40"/>
      <c r="N12" s="39"/>
      <c r="O12" s="31"/>
      <c r="P12" s="31"/>
      <c r="Q12" s="40"/>
    </row>
    <row r="13" spans="2:17">
      <c r="B13" s="39"/>
      <c r="C13" s="1">
        <v>2</v>
      </c>
      <c r="D13" s="1" t="s">
        <v>197</v>
      </c>
      <c r="E13" s="1" t="s">
        <v>217</v>
      </c>
      <c r="F13" s="1" t="s">
        <v>222</v>
      </c>
      <c r="G13" s="2">
        <v>20</v>
      </c>
      <c r="H13" s="48">
        <v>4500</v>
      </c>
      <c r="I13" s="48">
        <f>H13*G13</f>
        <v>90000</v>
      </c>
      <c r="J13" s="1" t="s">
        <v>225</v>
      </c>
      <c r="K13" s="1" t="s">
        <v>274</v>
      </c>
      <c r="L13" s="40"/>
      <c r="N13" s="39"/>
      <c r="O13" s="31" t="s">
        <v>293</v>
      </c>
      <c r="P13" s="31"/>
      <c r="Q13" s="40"/>
    </row>
    <row r="14" spans="2:17">
      <c r="B14" s="39"/>
      <c r="C14" s="1">
        <v>3</v>
      </c>
      <c r="D14" s="1" t="s">
        <v>215</v>
      </c>
      <c r="E14" s="1" t="s">
        <v>218</v>
      </c>
      <c r="F14" s="1" t="s">
        <v>221</v>
      </c>
      <c r="G14" s="2">
        <v>3</v>
      </c>
      <c r="H14" s="48">
        <v>4000</v>
      </c>
      <c r="I14" s="48">
        <f>H14*G14</f>
        <v>12000</v>
      </c>
      <c r="J14" s="1" t="s">
        <v>226</v>
      </c>
      <c r="K14" s="1" t="s">
        <v>274</v>
      </c>
      <c r="L14" s="40"/>
      <c r="N14" s="39"/>
      <c r="O14" s="31"/>
      <c r="P14" s="1" t="s">
        <v>295</v>
      </c>
      <c r="Q14" s="40"/>
    </row>
    <row r="15" spans="2:17">
      <c r="B15" s="39"/>
      <c r="C15" s="1">
        <v>4</v>
      </c>
      <c r="D15" s="1" t="s">
        <v>216</v>
      </c>
      <c r="E15" s="1" t="s">
        <v>219</v>
      </c>
      <c r="F15" s="1" t="s">
        <v>220</v>
      </c>
      <c r="G15" s="2">
        <v>20</v>
      </c>
      <c r="H15" s="48">
        <v>4000</v>
      </c>
      <c r="I15" s="48">
        <f>H15*G15</f>
        <v>80000</v>
      </c>
      <c r="J15" s="1" t="s">
        <v>227</v>
      </c>
      <c r="K15" s="1" t="s">
        <v>274</v>
      </c>
      <c r="L15" s="40"/>
      <c r="N15" s="39"/>
      <c r="O15" s="31"/>
      <c r="P15" s="31"/>
      <c r="Q15" s="40"/>
    </row>
    <row r="16" spans="2:17">
      <c r="B16" s="39"/>
      <c r="C16" s="31"/>
      <c r="D16" s="31"/>
      <c r="E16" s="31"/>
      <c r="F16" s="31"/>
      <c r="G16" s="31"/>
      <c r="H16" s="31"/>
      <c r="I16" s="31"/>
      <c r="J16" s="31"/>
      <c r="K16" s="31"/>
      <c r="L16" s="40"/>
      <c r="N16" s="39"/>
      <c r="O16" s="31" t="s">
        <v>3</v>
      </c>
      <c r="P16" s="31"/>
      <c r="Q16" s="40"/>
    </row>
    <row r="17" spans="2:17">
      <c r="B17" s="39"/>
      <c r="C17" s="31"/>
      <c r="D17" s="31"/>
      <c r="E17" s="31"/>
      <c r="F17" s="31"/>
      <c r="G17" s="31"/>
      <c r="H17" s="31"/>
      <c r="I17" s="31"/>
      <c r="J17" s="31"/>
      <c r="K17" s="31"/>
      <c r="L17" s="40"/>
      <c r="N17" s="39"/>
      <c r="O17" s="31"/>
      <c r="P17" s="1" t="s">
        <v>297</v>
      </c>
      <c r="Q17" s="40"/>
    </row>
    <row r="18" spans="2:17">
      <c r="B18" s="39"/>
      <c r="C18" s="31"/>
      <c r="D18" s="31"/>
      <c r="E18" s="31"/>
      <c r="F18" s="31"/>
      <c r="G18" s="31"/>
      <c r="H18" s="31"/>
      <c r="I18" s="31"/>
      <c r="J18" s="31"/>
      <c r="K18" s="33" t="s">
        <v>269</v>
      </c>
      <c r="L18" s="40"/>
      <c r="N18" s="39"/>
      <c r="O18" s="31"/>
      <c r="P18" s="31"/>
      <c r="Q18" s="40"/>
    </row>
    <row r="19" spans="2:17" ht="15" thickBot="1"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5"/>
      <c r="N19" s="39"/>
      <c r="Q19" s="40"/>
    </row>
    <row r="20" spans="2:17">
      <c r="C20" s="31"/>
      <c r="D20" s="31"/>
      <c r="N20" s="39"/>
      <c r="Q20" s="40"/>
    </row>
    <row r="21" spans="2:17">
      <c r="C21" s="31"/>
      <c r="D21" s="31"/>
      <c r="N21" s="39"/>
      <c r="O21" s="31"/>
      <c r="P21" s="31"/>
      <c r="Q21" s="40"/>
    </row>
    <row r="22" spans="2:17">
      <c r="C22" s="31"/>
      <c r="D22" s="31"/>
      <c r="N22" s="39"/>
      <c r="O22" s="31" t="s">
        <v>99</v>
      </c>
      <c r="P22" s="31"/>
      <c r="Q22" s="40"/>
    </row>
    <row r="23" spans="2:17" ht="15" thickBot="1">
      <c r="C23" s="31"/>
      <c r="D23" s="31"/>
      <c r="N23" s="42"/>
      <c r="O23" s="43"/>
      <c r="P23" s="43"/>
      <c r="Q23" s="45"/>
    </row>
    <row r="24" spans="2:17">
      <c r="C24" s="31"/>
      <c r="D24" s="31"/>
    </row>
    <row r="25" spans="2:17">
      <c r="C25" s="31"/>
      <c r="D25" s="31"/>
      <c r="N25" t="s">
        <v>304</v>
      </c>
    </row>
    <row r="26" spans="2:17">
      <c r="C26" s="5" t="s">
        <v>269</v>
      </c>
      <c r="O26" s="31" t="s">
        <v>333</v>
      </c>
      <c r="Q26" t="s">
        <v>335</v>
      </c>
    </row>
    <row r="27" spans="2:17">
      <c r="D27" t="s">
        <v>325</v>
      </c>
      <c r="O27" s="31" t="s">
        <v>334</v>
      </c>
      <c r="Q27" t="s">
        <v>336</v>
      </c>
    </row>
    <row r="28" spans="2:17">
      <c r="O28" s="31" t="s">
        <v>291</v>
      </c>
      <c r="Q28" t="s">
        <v>306</v>
      </c>
    </row>
    <row r="29" spans="2:17">
      <c r="C29" t="s">
        <v>270</v>
      </c>
      <c r="O29" s="31" t="s">
        <v>292</v>
      </c>
      <c r="Q29" t="s">
        <v>307</v>
      </c>
    </row>
    <row r="30" spans="2:17">
      <c r="D30" t="s">
        <v>276</v>
      </c>
      <c r="O30" s="31" t="s">
        <v>293</v>
      </c>
      <c r="Q30" t="s">
        <v>308</v>
      </c>
    </row>
    <row r="31" spans="2:17">
      <c r="D31" t="s">
        <v>277</v>
      </c>
      <c r="O31" s="31" t="s">
        <v>213</v>
      </c>
      <c r="Q31" t="s">
        <v>316</v>
      </c>
    </row>
    <row r="32" spans="2:17">
      <c r="D32" t="s">
        <v>278</v>
      </c>
      <c r="O32" s="31" t="s">
        <v>3</v>
      </c>
      <c r="Q32" t="s">
        <v>250</v>
      </c>
    </row>
    <row r="33" spans="3:15">
      <c r="D33" t="s">
        <v>327</v>
      </c>
      <c r="O33" s="31"/>
    </row>
    <row r="34" spans="3:15">
      <c r="E34" t="s">
        <v>328</v>
      </c>
      <c r="N34" t="s">
        <v>99</v>
      </c>
      <c r="O34" s="31"/>
    </row>
    <row r="35" spans="3:15">
      <c r="E35" t="s">
        <v>329</v>
      </c>
      <c r="O35" s="46" t="s">
        <v>337</v>
      </c>
    </row>
    <row r="36" spans="3:15">
      <c r="O36" s="31"/>
    </row>
    <row r="37" spans="3:15">
      <c r="C37" t="s">
        <v>271</v>
      </c>
      <c r="O37" s="31"/>
    </row>
    <row r="38" spans="3:15">
      <c r="D38" t="s">
        <v>338</v>
      </c>
    </row>
    <row r="39" spans="3:15">
      <c r="O39" s="31"/>
    </row>
    <row r="40" spans="3:15">
      <c r="C40" t="s">
        <v>279</v>
      </c>
      <c r="O40" s="31"/>
    </row>
    <row r="41" spans="3:15">
      <c r="D41" t="s">
        <v>209</v>
      </c>
      <c r="E41" t="s">
        <v>299</v>
      </c>
    </row>
    <row r="42" spans="3:15">
      <c r="D42" t="s">
        <v>241</v>
      </c>
      <c r="E42" t="s">
        <v>247</v>
      </c>
    </row>
    <row r="43" spans="3:15">
      <c r="D43" t="s">
        <v>242</v>
      </c>
      <c r="E43" t="s">
        <v>249</v>
      </c>
    </row>
    <row r="44" spans="3:15">
      <c r="D44" t="s">
        <v>243</v>
      </c>
      <c r="E44" t="s">
        <v>248</v>
      </c>
    </row>
    <row r="45" spans="3:15">
      <c r="D45" t="s">
        <v>239</v>
      </c>
      <c r="E45" t="s">
        <v>250</v>
      </c>
    </row>
    <row r="46" spans="3:15">
      <c r="D46" t="s">
        <v>244</v>
      </c>
      <c r="E46" t="s">
        <v>251</v>
      </c>
    </row>
    <row r="47" spans="3:15">
      <c r="D47" t="s">
        <v>257</v>
      </c>
      <c r="E47" t="s">
        <v>252</v>
      </c>
    </row>
    <row r="48" spans="3:15">
      <c r="D48" t="s">
        <v>246</v>
      </c>
      <c r="E48" t="s">
        <v>359</v>
      </c>
    </row>
    <row r="51" spans="3:9">
      <c r="C51" t="s">
        <v>240</v>
      </c>
    </row>
    <row r="52" spans="3:9">
      <c r="D52" t="s">
        <v>339</v>
      </c>
    </row>
    <row r="53" spans="3:9">
      <c r="E53" s="1" t="s">
        <v>229</v>
      </c>
      <c r="F53" s="1" t="s">
        <v>233</v>
      </c>
      <c r="G53" s="1"/>
      <c r="H53" s="31"/>
      <c r="I53" s="31"/>
    </row>
    <row r="54" spans="3:9">
      <c r="E54" s="1" t="s">
        <v>209</v>
      </c>
      <c r="F54" s="1" t="s">
        <v>314</v>
      </c>
      <c r="G54" s="1" t="s">
        <v>340</v>
      </c>
      <c r="H54" s="31"/>
      <c r="I54" s="31"/>
    </row>
    <row r="55" spans="3:9">
      <c r="E55" s="1" t="s">
        <v>230</v>
      </c>
      <c r="F55" s="1" t="s">
        <v>234</v>
      </c>
      <c r="G55" s="1"/>
      <c r="H55" s="31"/>
      <c r="I55" s="31"/>
    </row>
    <row r="56" spans="3:9">
      <c r="E56" s="1" t="s">
        <v>341</v>
      </c>
      <c r="F56" s="1" t="s">
        <v>342</v>
      </c>
      <c r="G56" s="1"/>
      <c r="H56" s="31"/>
      <c r="I56" s="31"/>
    </row>
    <row r="57" spans="3:9">
      <c r="E57" s="47" t="s">
        <v>317</v>
      </c>
      <c r="F57" s="47" t="s">
        <v>318</v>
      </c>
      <c r="G57" s="1" t="s">
        <v>319</v>
      </c>
      <c r="H57" s="31"/>
      <c r="I57" s="31"/>
    </row>
    <row r="58" spans="3:9">
      <c r="E58" s="47" t="s">
        <v>320</v>
      </c>
      <c r="F58" s="47" t="s">
        <v>262</v>
      </c>
      <c r="G58" s="1" t="s">
        <v>321</v>
      </c>
      <c r="H58" s="31"/>
      <c r="I58" s="31"/>
    </row>
    <row r="59" spans="3:9">
      <c r="E59" s="46"/>
      <c r="F59" s="46"/>
      <c r="G59" s="31"/>
      <c r="H59" s="31"/>
      <c r="I59" s="31"/>
    </row>
    <row r="60" spans="3:9">
      <c r="D60" t="s">
        <v>343</v>
      </c>
    </row>
    <row r="61" spans="3:9">
      <c r="E61" s="1" t="s">
        <v>229</v>
      </c>
      <c r="F61" s="1" t="s">
        <v>233</v>
      </c>
      <c r="G61" s="1"/>
      <c r="H61" s="31"/>
      <c r="I61" s="31"/>
    </row>
    <row r="62" spans="3:9">
      <c r="E62" s="1" t="s">
        <v>344</v>
      </c>
      <c r="F62" s="1" t="s">
        <v>345</v>
      </c>
      <c r="G62" s="1"/>
      <c r="H62" s="31"/>
      <c r="I62" s="31"/>
    </row>
    <row r="63" spans="3:9">
      <c r="E63" s="1" t="s">
        <v>261</v>
      </c>
      <c r="F63" s="1" t="s">
        <v>260</v>
      </c>
      <c r="G63" s="1"/>
      <c r="H63" s="31"/>
      <c r="I63" s="31"/>
    </row>
    <row r="64" spans="3:9">
      <c r="E64" s="1" t="s">
        <v>239</v>
      </c>
      <c r="F64" s="1" t="s">
        <v>262</v>
      </c>
      <c r="G64" s="1" t="s">
        <v>313</v>
      </c>
      <c r="H64" s="31"/>
      <c r="I64" s="31"/>
    </row>
    <row r="65" spans="5:9">
      <c r="E65" s="1" t="s">
        <v>257</v>
      </c>
      <c r="F65" s="1" t="s">
        <v>263</v>
      </c>
      <c r="G65" s="1"/>
      <c r="H65" s="31"/>
      <c r="I65" s="31"/>
    </row>
    <row r="66" spans="5:9">
      <c r="E66" s="1" t="s">
        <v>246</v>
      </c>
      <c r="F66" s="1" t="s">
        <v>263</v>
      </c>
      <c r="G66" s="1"/>
      <c r="H66" s="31"/>
      <c r="I66" s="31"/>
    </row>
    <row r="67" spans="5:9">
      <c r="E67" s="1" t="s">
        <v>280</v>
      </c>
      <c r="F67" s="1" t="s">
        <v>281</v>
      </c>
      <c r="G67" s="1" t="s">
        <v>282</v>
      </c>
      <c r="H67" s="31"/>
      <c r="I67" s="3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showGridLines="0" topLeftCell="A70" workbookViewId="0">
      <selection activeCell="A77" sqref="A77"/>
    </sheetView>
  </sheetViews>
  <sheetFormatPr baseColWidth="10" defaultColWidth="8.83203125" defaultRowHeight="14" x14ac:dyDescent="0"/>
  <cols>
    <col min="1" max="1" width="4.5" customWidth="1"/>
    <col min="2" max="2" width="16.5" customWidth="1"/>
    <col min="3" max="3" width="26.1640625" customWidth="1"/>
    <col min="7" max="7" width="9.5" bestFit="1" customWidth="1"/>
    <col min="8" max="8" width="11.33203125" bestFit="1" customWidth="1"/>
    <col min="9" max="9" width="8.83203125" style="3"/>
    <col min="10" max="10" width="14.5" bestFit="1" customWidth="1"/>
  </cols>
  <sheetData>
    <row r="1" spans="1:4" ht="25">
      <c r="A1" s="28" t="s">
        <v>822</v>
      </c>
    </row>
    <row r="3" spans="1:4">
      <c r="A3" t="s">
        <v>414</v>
      </c>
    </row>
    <row r="5" spans="1:4">
      <c r="B5" s="1" t="s">
        <v>229</v>
      </c>
      <c r="C5" s="1" t="s">
        <v>233</v>
      </c>
      <c r="D5" s="1"/>
    </row>
    <row r="6" spans="1:4">
      <c r="B6" s="1" t="s">
        <v>230</v>
      </c>
      <c r="C6" s="1" t="s">
        <v>230</v>
      </c>
      <c r="D6" s="1" t="s">
        <v>370</v>
      </c>
    </row>
    <row r="7" spans="1:4">
      <c r="B7" s="1" t="s">
        <v>261</v>
      </c>
      <c r="C7" s="1" t="s">
        <v>371</v>
      </c>
      <c r="D7" s="1"/>
    </row>
    <row r="8" spans="1:4">
      <c r="B8" s="1" t="s">
        <v>239</v>
      </c>
      <c r="C8" s="1" t="s">
        <v>262</v>
      </c>
      <c r="D8" s="1"/>
    </row>
    <row r="9" spans="1:4">
      <c r="B9" s="1" t="s">
        <v>355</v>
      </c>
      <c r="C9" s="1" t="s">
        <v>372</v>
      </c>
      <c r="D9" s="1"/>
    </row>
    <row r="10" spans="1:4">
      <c r="B10" s="1" t="s">
        <v>257</v>
      </c>
      <c r="C10" s="1" t="s">
        <v>263</v>
      </c>
      <c r="D10" s="1"/>
    </row>
    <row r="11" spans="1:4">
      <c r="B11" s="1" t="s">
        <v>246</v>
      </c>
      <c r="C11" s="1" t="s">
        <v>263</v>
      </c>
      <c r="D11" s="1"/>
    </row>
    <row r="12" spans="1:4">
      <c r="B12" s="1" t="s">
        <v>356</v>
      </c>
      <c r="C12" s="1" t="s">
        <v>373</v>
      </c>
      <c r="D12" s="1"/>
    </row>
    <row r="13" spans="1:4">
      <c r="B13" s="47" t="s">
        <v>232</v>
      </c>
      <c r="C13" s="47" t="s">
        <v>427</v>
      </c>
      <c r="D13" s="1"/>
    </row>
    <row r="14" spans="1:4">
      <c r="B14" s="46"/>
      <c r="C14" s="46"/>
      <c r="D14" s="31"/>
    </row>
    <row r="15" spans="1:4">
      <c r="A15" t="s">
        <v>415</v>
      </c>
    </row>
    <row r="16" spans="1:4">
      <c r="A16" t="s">
        <v>419</v>
      </c>
    </row>
    <row r="18" spans="1:4">
      <c r="B18" s="1" t="s">
        <v>229</v>
      </c>
      <c r="C18" s="1" t="s">
        <v>411</v>
      </c>
      <c r="D18" s="1"/>
    </row>
    <row r="19" spans="1:4">
      <c r="B19" s="1" t="s">
        <v>230</v>
      </c>
      <c r="C19" s="1" t="s">
        <v>441</v>
      </c>
      <c r="D19" s="1"/>
    </row>
    <row r="20" spans="1:4">
      <c r="B20" s="1" t="s">
        <v>261</v>
      </c>
      <c r="C20" s="1" t="s">
        <v>442</v>
      </c>
      <c r="D20" s="1"/>
    </row>
    <row r="21" spans="1:4">
      <c r="B21" s="1" t="s">
        <v>239</v>
      </c>
      <c r="C21" s="1" t="s">
        <v>443</v>
      </c>
      <c r="D21" s="1"/>
    </row>
    <row r="22" spans="1:4">
      <c r="B22" s="1" t="s">
        <v>355</v>
      </c>
      <c r="C22" s="1" t="s">
        <v>413</v>
      </c>
      <c r="D22" s="1"/>
    </row>
    <row r="23" spans="1:4">
      <c r="B23" s="1" t="s">
        <v>257</v>
      </c>
      <c r="C23" s="1" t="s">
        <v>444</v>
      </c>
      <c r="D23" s="1"/>
    </row>
    <row r="24" spans="1:4">
      <c r="B24" s="1" t="s">
        <v>246</v>
      </c>
      <c r="C24" s="1" t="s">
        <v>445</v>
      </c>
      <c r="D24" s="1"/>
    </row>
    <row r="25" spans="1:4">
      <c r="B25" s="1" t="s">
        <v>356</v>
      </c>
      <c r="C25" s="1" t="s">
        <v>446</v>
      </c>
      <c r="D25" s="1"/>
    </row>
    <row r="26" spans="1:4">
      <c r="B26" s="47" t="s">
        <v>232</v>
      </c>
      <c r="C26" s="1" t="s">
        <v>448</v>
      </c>
      <c r="D26" s="1"/>
    </row>
    <row r="27" spans="1:4">
      <c r="B27" s="31"/>
      <c r="C27" s="31"/>
      <c r="D27" s="31"/>
    </row>
    <row r="28" spans="1:4">
      <c r="A28" t="s">
        <v>416</v>
      </c>
    </row>
    <row r="29" spans="1:4">
      <c r="A29" t="s">
        <v>418</v>
      </c>
    </row>
    <row r="31" spans="1:4">
      <c r="B31" s="1" t="s">
        <v>229</v>
      </c>
      <c r="C31" s="1" t="s">
        <v>411</v>
      </c>
      <c r="D31" s="1"/>
    </row>
    <row r="32" spans="1:4">
      <c r="B32" s="1" t="s">
        <v>230</v>
      </c>
      <c r="C32" s="1" t="s">
        <v>439</v>
      </c>
      <c r="D32" s="1"/>
    </row>
    <row r="33" spans="1:10">
      <c r="B33" s="1" t="s">
        <v>261</v>
      </c>
      <c r="C33" s="1" t="s">
        <v>438</v>
      </c>
      <c r="D33" s="1"/>
    </row>
    <row r="34" spans="1:10">
      <c r="B34" s="1" t="s">
        <v>239</v>
      </c>
      <c r="C34" s="1" t="s">
        <v>437</v>
      </c>
      <c r="D34" s="1"/>
    </row>
    <row r="35" spans="1:10">
      <c r="B35" s="1" t="s">
        <v>355</v>
      </c>
      <c r="C35" s="1" t="s">
        <v>412</v>
      </c>
      <c r="D35" s="1"/>
    </row>
    <row r="36" spans="1:10">
      <c r="B36" s="1" t="s">
        <v>257</v>
      </c>
      <c r="C36" s="1" t="s">
        <v>435</v>
      </c>
      <c r="D36" s="1"/>
    </row>
    <row r="37" spans="1:10">
      <c r="B37" s="1" t="s">
        <v>246</v>
      </c>
      <c r="C37" s="1" t="s">
        <v>436</v>
      </c>
      <c r="D37" s="1"/>
    </row>
    <row r="38" spans="1:10">
      <c r="B38" s="1" t="s">
        <v>356</v>
      </c>
      <c r="C38" s="1" t="s">
        <v>440</v>
      </c>
      <c r="D38" s="1"/>
    </row>
    <row r="39" spans="1:10">
      <c r="B39" s="47" t="s">
        <v>232</v>
      </c>
      <c r="C39" s="1" t="s">
        <v>447</v>
      </c>
      <c r="D39" s="1"/>
    </row>
    <row r="40" spans="1:10">
      <c r="B40" s="46"/>
      <c r="C40" s="31"/>
      <c r="D40" s="31"/>
    </row>
    <row r="41" spans="1:10">
      <c r="A41" t="s">
        <v>417</v>
      </c>
    </row>
    <row r="42" spans="1:10">
      <c r="B42" s="12"/>
    </row>
    <row r="43" spans="1:10">
      <c r="B43" s="7" t="s">
        <v>229</v>
      </c>
      <c r="C43" s="7" t="s">
        <v>230</v>
      </c>
      <c r="D43" s="7" t="s">
        <v>261</v>
      </c>
      <c r="E43" s="7" t="s">
        <v>239</v>
      </c>
      <c r="F43" s="7" t="s">
        <v>355</v>
      </c>
      <c r="G43" s="7" t="s">
        <v>257</v>
      </c>
      <c r="H43" s="7" t="s">
        <v>246</v>
      </c>
      <c r="I43" s="8" t="s">
        <v>356</v>
      </c>
      <c r="J43" s="30" t="s">
        <v>232</v>
      </c>
    </row>
    <row r="44" spans="1:10">
      <c r="B44" s="1">
        <v>1</v>
      </c>
      <c r="C44" s="54">
        <v>40544</v>
      </c>
      <c r="D44" s="2">
        <v>20</v>
      </c>
      <c r="E44" s="2">
        <v>300</v>
      </c>
      <c r="F44" s="2" t="s">
        <v>228</v>
      </c>
      <c r="G44" s="14">
        <v>4500</v>
      </c>
      <c r="H44" s="14">
        <f>G44*E44</f>
        <v>1350000</v>
      </c>
      <c r="I44" s="2">
        <v>20</v>
      </c>
      <c r="J44" s="1">
        <v>1</v>
      </c>
    </row>
    <row r="45" spans="1:10">
      <c r="B45" s="1">
        <v>2</v>
      </c>
      <c r="C45" s="54">
        <v>40544</v>
      </c>
      <c r="D45" s="2">
        <v>20</v>
      </c>
      <c r="E45" s="2">
        <v>230</v>
      </c>
      <c r="F45" s="2" t="s">
        <v>228</v>
      </c>
      <c r="G45" s="14">
        <v>4000</v>
      </c>
      <c r="H45" s="14">
        <f t="shared" ref="H45:H56" si="0">G45*E45</f>
        <v>920000</v>
      </c>
      <c r="I45" s="2">
        <v>21</v>
      </c>
      <c r="J45" s="1">
        <v>2</v>
      </c>
    </row>
    <row r="46" spans="1:10">
      <c r="B46" s="1">
        <v>3</v>
      </c>
      <c r="C46" s="54">
        <v>40544</v>
      </c>
      <c r="D46" s="2">
        <v>20</v>
      </c>
      <c r="E46" s="2">
        <v>220</v>
      </c>
      <c r="F46" s="2" t="s">
        <v>228</v>
      </c>
      <c r="G46" s="14">
        <v>5000</v>
      </c>
      <c r="H46" s="14">
        <f t="shared" si="0"/>
        <v>1100000</v>
      </c>
      <c r="I46" s="2">
        <v>22</v>
      </c>
      <c r="J46" s="1">
        <v>3</v>
      </c>
    </row>
    <row r="47" spans="1:10">
      <c r="B47" s="1">
        <v>4</v>
      </c>
      <c r="C47" s="54">
        <v>40544</v>
      </c>
      <c r="D47" s="2">
        <v>20</v>
      </c>
      <c r="E47" s="2">
        <v>-100</v>
      </c>
      <c r="F47" s="2" t="s">
        <v>357</v>
      </c>
      <c r="G47" s="14">
        <f>SUM(G44:G46)/3</f>
        <v>4500</v>
      </c>
      <c r="H47" s="14">
        <f t="shared" si="0"/>
        <v>-450000</v>
      </c>
      <c r="I47" s="2">
        <v>11</v>
      </c>
      <c r="J47" s="1"/>
    </row>
    <row r="48" spans="1:10">
      <c r="B48" s="1">
        <v>5</v>
      </c>
      <c r="C48" s="54">
        <v>40544</v>
      </c>
      <c r="D48" s="2">
        <v>20</v>
      </c>
      <c r="E48" s="2">
        <v>-200</v>
      </c>
      <c r="F48" s="2" t="s">
        <v>357</v>
      </c>
      <c r="G48" s="14">
        <v>4500</v>
      </c>
      <c r="H48" s="14">
        <f t="shared" si="0"/>
        <v>-900000</v>
      </c>
      <c r="I48" s="2">
        <v>12</v>
      </c>
      <c r="J48" s="1"/>
    </row>
    <row r="49" spans="2:10">
      <c r="B49" s="1">
        <v>6</v>
      </c>
      <c r="C49" s="54">
        <v>40544</v>
      </c>
      <c r="D49" s="2">
        <v>20</v>
      </c>
      <c r="E49" s="2">
        <v>-300</v>
      </c>
      <c r="F49" s="2" t="s">
        <v>357</v>
      </c>
      <c r="G49" s="14">
        <v>4500</v>
      </c>
      <c r="H49" s="14">
        <f t="shared" si="0"/>
        <v>-1350000</v>
      </c>
      <c r="I49" s="2">
        <v>13</v>
      </c>
      <c r="J49" s="1"/>
    </row>
    <row r="50" spans="2:10">
      <c r="B50" s="47">
        <v>7</v>
      </c>
      <c r="C50" s="54">
        <v>40545</v>
      </c>
      <c r="D50" s="53">
        <v>20</v>
      </c>
      <c r="E50" s="53">
        <v>200</v>
      </c>
      <c r="F50" s="53" t="s">
        <v>228</v>
      </c>
      <c r="G50" s="52">
        <v>5000</v>
      </c>
      <c r="H50" s="14">
        <f t="shared" si="0"/>
        <v>1000000</v>
      </c>
      <c r="I50" s="53">
        <v>23</v>
      </c>
      <c r="J50" s="1">
        <v>4</v>
      </c>
    </row>
    <row r="51" spans="2:10">
      <c r="B51" s="47">
        <v>8</v>
      </c>
      <c r="C51" s="54">
        <v>40546</v>
      </c>
      <c r="D51" s="53">
        <v>20</v>
      </c>
      <c r="E51" s="53">
        <v>200</v>
      </c>
      <c r="F51" s="53" t="s">
        <v>228</v>
      </c>
      <c r="G51" s="52">
        <v>5000</v>
      </c>
      <c r="H51" s="14">
        <f t="shared" si="0"/>
        <v>1000000</v>
      </c>
      <c r="I51" s="53">
        <v>23</v>
      </c>
      <c r="J51" s="1">
        <v>4</v>
      </c>
    </row>
    <row r="52" spans="2:10">
      <c r="B52" s="47">
        <v>9</v>
      </c>
      <c r="C52" s="54">
        <v>40547</v>
      </c>
      <c r="D52" s="53">
        <v>20</v>
      </c>
      <c r="E52" s="53">
        <v>200</v>
      </c>
      <c r="F52" s="53" t="s">
        <v>228</v>
      </c>
      <c r="G52" s="52">
        <v>5000</v>
      </c>
      <c r="H52" s="14">
        <f t="shared" si="0"/>
        <v>1000000</v>
      </c>
      <c r="I52" s="53">
        <v>23</v>
      </c>
      <c r="J52" s="1">
        <v>4</v>
      </c>
    </row>
    <row r="53" spans="2:10">
      <c r="B53" s="47">
        <v>10</v>
      </c>
      <c r="C53" s="54">
        <v>40548</v>
      </c>
      <c r="D53" s="53">
        <v>20</v>
      </c>
      <c r="E53" s="53">
        <v>200</v>
      </c>
      <c r="F53" s="53" t="s">
        <v>228</v>
      </c>
      <c r="G53" s="52">
        <v>5000</v>
      </c>
      <c r="H53" s="14">
        <f t="shared" si="0"/>
        <v>1000000</v>
      </c>
      <c r="I53" s="53">
        <v>23</v>
      </c>
      <c r="J53" s="1">
        <v>4</v>
      </c>
    </row>
    <row r="54" spans="2:10">
      <c r="B54" s="47">
        <v>11</v>
      </c>
      <c r="C54" s="54">
        <v>40549</v>
      </c>
      <c r="D54" s="53">
        <v>20</v>
      </c>
      <c r="E54" s="53">
        <v>200</v>
      </c>
      <c r="F54" s="53" t="s">
        <v>228</v>
      </c>
      <c r="G54" s="52">
        <v>5000</v>
      </c>
      <c r="H54" s="14">
        <f t="shared" si="0"/>
        <v>1000000</v>
      </c>
      <c r="I54" s="53">
        <v>23</v>
      </c>
      <c r="J54" s="1">
        <v>4</v>
      </c>
    </row>
    <row r="55" spans="2:10">
      <c r="B55" s="47">
        <v>12</v>
      </c>
      <c r="C55" s="54">
        <v>40550</v>
      </c>
      <c r="D55" s="53">
        <v>20</v>
      </c>
      <c r="E55" s="53">
        <v>-300</v>
      </c>
      <c r="F55" s="53" t="s">
        <v>357</v>
      </c>
      <c r="G55" s="52">
        <v>5000</v>
      </c>
      <c r="H55" s="14">
        <f t="shared" si="0"/>
        <v>-1500000</v>
      </c>
      <c r="I55" s="53">
        <v>23</v>
      </c>
      <c r="J55" s="1"/>
    </row>
    <row r="56" spans="2:10">
      <c r="B56" s="47">
        <v>13</v>
      </c>
      <c r="C56" s="54">
        <v>40551</v>
      </c>
      <c r="D56" s="53">
        <v>20</v>
      </c>
      <c r="E56" s="53">
        <v>200</v>
      </c>
      <c r="F56" s="53" t="s">
        <v>228</v>
      </c>
      <c r="G56" s="52">
        <v>5000</v>
      </c>
      <c r="H56" s="14">
        <f t="shared" si="0"/>
        <v>1000000</v>
      </c>
      <c r="I56" s="53">
        <v>23</v>
      </c>
      <c r="J56" s="1">
        <v>4</v>
      </c>
    </row>
    <row r="57" spans="2:10">
      <c r="E57" s="3">
        <f>SUM(E44:E56)</f>
        <v>1050</v>
      </c>
    </row>
    <row r="59" spans="2:10">
      <c r="B59" t="s">
        <v>500</v>
      </c>
    </row>
    <row r="64" spans="2:10">
      <c r="B64" t="s">
        <v>824</v>
      </c>
    </row>
    <row r="65" spans="1:4">
      <c r="B65" t="s">
        <v>821</v>
      </c>
    </row>
    <row r="66" spans="1:4">
      <c r="C66" t="s">
        <v>822</v>
      </c>
    </row>
    <row r="67" spans="1:4">
      <c r="C67" t="s">
        <v>823</v>
      </c>
    </row>
    <row r="68" spans="1:4">
      <c r="C68" t="s">
        <v>825</v>
      </c>
    </row>
    <row r="73" spans="1:4" ht="23">
      <c r="A73" s="207" t="s">
        <v>1177</v>
      </c>
    </row>
    <row r="74" spans="1:4" ht="23">
      <c r="A74" s="207"/>
    </row>
    <row r="75" spans="1:4">
      <c r="A75" t="s">
        <v>1211</v>
      </c>
    </row>
    <row r="76" spans="1:4">
      <c r="A76" t="s">
        <v>1212</v>
      </c>
    </row>
    <row r="78" spans="1:4">
      <c r="B78" t="s">
        <v>1179</v>
      </c>
    </row>
    <row r="79" spans="1:4">
      <c r="B79" s="1" t="s">
        <v>229</v>
      </c>
      <c r="C79" s="1" t="s">
        <v>411</v>
      </c>
      <c r="D79" s="1"/>
    </row>
    <row r="80" spans="1:4">
      <c r="B80" s="1" t="s">
        <v>230</v>
      </c>
      <c r="C80" s="1" t="s">
        <v>439</v>
      </c>
      <c r="D80" s="1"/>
    </row>
    <row r="81" spans="2:10">
      <c r="B81" s="1" t="s">
        <v>1153</v>
      </c>
      <c r="C81" s="1" t="s">
        <v>1173</v>
      </c>
      <c r="D81" s="1"/>
    </row>
    <row r="82" spans="2:10">
      <c r="B82" s="1" t="s">
        <v>239</v>
      </c>
      <c r="C82" s="1" t="s">
        <v>437</v>
      </c>
      <c r="D82" s="1" t="s">
        <v>1174</v>
      </c>
    </row>
    <row r="83" spans="2:10">
      <c r="B83" s="1" t="s">
        <v>355</v>
      </c>
      <c r="C83" s="1" t="s">
        <v>1175</v>
      </c>
      <c r="D83" s="1" t="s">
        <v>1176</v>
      </c>
    </row>
    <row r="84" spans="2:10">
      <c r="B84" s="1" t="s">
        <v>257</v>
      </c>
      <c r="C84" s="1" t="s">
        <v>435</v>
      </c>
      <c r="D84" s="1"/>
    </row>
    <row r="85" spans="2:10">
      <c r="B85" s="1" t="s">
        <v>246</v>
      </c>
      <c r="C85" s="1" t="s">
        <v>436</v>
      </c>
      <c r="D85" s="1"/>
    </row>
    <row r="86" spans="2:10">
      <c r="B86" s="1" t="s">
        <v>356</v>
      </c>
      <c r="C86" s="1" t="s">
        <v>440</v>
      </c>
      <c r="D86" s="1"/>
    </row>
    <row r="87" spans="2:10">
      <c r="B87" s="47" t="s">
        <v>341</v>
      </c>
      <c r="C87" s="47" t="s">
        <v>1172</v>
      </c>
      <c r="D87" s="1"/>
    </row>
    <row r="89" spans="2:10">
      <c r="B89" t="s">
        <v>1178</v>
      </c>
    </row>
    <row r="90" spans="2:10">
      <c r="B90" s="1" t="s">
        <v>229</v>
      </c>
      <c r="C90" s="1" t="s">
        <v>230</v>
      </c>
      <c r="D90" s="1" t="s">
        <v>1153</v>
      </c>
      <c r="E90" s="1" t="s">
        <v>239</v>
      </c>
      <c r="F90" s="1" t="s">
        <v>355</v>
      </c>
      <c r="G90" s="1" t="s">
        <v>257</v>
      </c>
      <c r="H90" s="1" t="s">
        <v>246</v>
      </c>
      <c r="I90" s="2" t="s">
        <v>356</v>
      </c>
      <c r="J90" s="1" t="s">
        <v>341</v>
      </c>
    </row>
    <row r="91" spans="2:10">
      <c r="B91" s="1">
        <v>1</v>
      </c>
      <c r="C91" s="54">
        <v>40544</v>
      </c>
      <c r="D91" s="2">
        <v>20</v>
      </c>
      <c r="E91" s="2">
        <v>100</v>
      </c>
      <c r="F91" s="2" t="s">
        <v>357</v>
      </c>
      <c r="G91" s="14">
        <f>SUM(G88:G90)/3</f>
        <v>0</v>
      </c>
      <c r="H91" s="14">
        <f t="shared" ref="H91:H94" si="1">G91*E91</f>
        <v>0</v>
      </c>
      <c r="I91" s="2">
        <v>11</v>
      </c>
      <c r="J91" s="1">
        <v>1</v>
      </c>
    </row>
    <row r="92" spans="2:10">
      <c r="B92" s="1">
        <v>2</v>
      </c>
      <c r="C92" s="54">
        <v>40544</v>
      </c>
      <c r="D92" s="2">
        <v>20</v>
      </c>
      <c r="E92" s="2">
        <v>200</v>
      </c>
      <c r="F92" s="2" t="s">
        <v>357</v>
      </c>
      <c r="G92" s="14">
        <v>4500</v>
      </c>
      <c r="H92" s="14">
        <f t="shared" si="1"/>
        <v>900000</v>
      </c>
      <c r="I92" s="2">
        <v>12</v>
      </c>
      <c r="J92" s="1">
        <v>1</v>
      </c>
    </row>
    <row r="93" spans="2:10">
      <c r="B93" s="1">
        <v>3</v>
      </c>
      <c r="C93" s="54">
        <v>40544</v>
      </c>
      <c r="D93" s="2">
        <v>20</v>
      </c>
      <c r="E93" s="2">
        <v>300</v>
      </c>
      <c r="F93" s="2" t="s">
        <v>357</v>
      </c>
      <c r="G93" s="14">
        <v>4500</v>
      </c>
      <c r="H93" s="14">
        <f t="shared" si="1"/>
        <v>1350000</v>
      </c>
      <c r="I93" s="2">
        <v>13</v>
      </c>
      <c r="J93" s="1">
        <v>1</v>
      </c>
    </row>
    <row r="94" spans="2:10">
      <c r="B94" s="47">
        <v>4</v>
      </c>
      <c r="C94" s="54">
        <v>40550</v>
      </c>
      <c r="D94" s="53">
        <v>20</v>
      </c>
      <c r="E94" s="53">
        <v>300</v>
      </c>
      <c r="F94" s="53" t="s">
        <v>357</v>
      </c>
      <c r="G94" s="52">
        <v>5000</v>
      </c>
      <c r="H94" s="14">
        <f t="shared" si="1"/>
        <v>1500000</v>
      </c>
      <c r="I94" s="53">
        <v>23</v>
      </c>
      <c r="J94" s="1">
        <v>1</v>
      </c>
    </row>
    <row r="99" spans="1:4" ht="23">
      <c r="A99" s="207" t="s">
        <v>1198</v>
      </c>
    </row>
    <row r="101" spans="1:4">
      <c r="B101" t="s">
        <v>324</v>
      </c>
      <c r="C101" s="1" t="s">
        <v>1201</v>
      </c>
    </row>
    <row r="103" spans="1:4">
      <c r="B103" s="7" t="s">
        <v>21</v>
      </c>
      <c r="C103" s="7" t="s">
        <v>65</v>
      </c>
      <c r="D103" s="7" t="s">
        <v>1199</v>
      </c>
    </row>
    <row r="104" spans="1:4">
      <c r="B104" s="1">
        <v>1</v>
      </c>
      <c r="C104" s="1" t="s">
        <v>1192</v>
      </c>
      <c r="D104" s="1">
        <v>200</v>
      </c>
    </row>
    <row r="105" spans="1:4">
      <c r="B105" s="1">
        <v>2</v>
      </c>
      <c r="C105" s="1" t="s">
        <v>1194</v>
      </c>
      <c r="D105" s="1">
        <v>120</v>
      </c>
    </row>
    <row r="106" spans="1:4">
      <c r="B106" s="1">
        <v>3</v>
      </c>
      <c r="C106" s="1" t="s">
        <v>1200</v>
      </c>
      <c r="D106" s="1">
        <v>50</v>
      </c>
    </row>
    <row r="109" spans="1:4">
      <c r="B109" t="s">
        <v>1202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2" workbookViewId="0">
      <selection activeCell="L43" sqref="L43"/>
    </sheetView>
  </sheetViews>
  <sheetFormatPr baseColWidth="10" defaultColWidth="8.83203125" defaultRowHeight="14" x14ac:dyDescent="0"/>
  <cols>
    <col min="2" max="2" width="14.5" bestFit="1" customWidth="1"/>
    <col min="7" max="7" width="9.5" bestFit="1" customWidth="1"/>
    <col min="8" max="8" width="11.33203125" customWidth="1"/>
    <col min="10" max="10" width="16.83203125" bestFit="1" customWidth="1"/>
  </cols>
  <sheetData>
    <row r="1" spans="1:11" ht="25">
      <c r="A1" s="28" t="s">
        <v>1180</v>
      </c>
    </row>
    <row r="3" spans="1:11">
      <c r="A3" t="s">
        <v>1181</v>
      </c>
    </row>
    <row r="4" spans="1:11">
      <c r="A4" t="s">
        <v>1182</v>
      </c>
    </row>
    <row r="7" spans="1:11" ht="15" thickBot="1">
      <c r="A7" t="s">
        <v>1183</v>
      </c>
    </row>
    <row r="8" spans="1:11">
      <c r="B8" s="1" t="s">
        <v>229</v>
      </c>
      <c r="C8" s="1"/>
      <c r="F8" s="34"/>
      <c r="G8" s="36"/>
      <c r="H8" s="36"/>
      <c r="I8" s="36"/>
      <c r="J8" s="36"/>
      <c r="K8" s="38"/>
    </row>
    <row r="9" spans="1:11">
      <c r="B9" s="1" t="s">
        <v>1184</v>
      </c>
      <c r="C9" s="1"/>
      <c r="F9" s="39"/>
      <c r="G9" s="67" t="s">
        <v>21</v>
      </c>
      <c r="H9" s="1" t="s">
        <v>1191</v>
      </c>
      <c r="I9" s="31"/>
      <c r="J9" s="31"/>
      <c r="K9" s="40"/>
    </row>
    <row r="10" spans="1:11">
      <c r="B10" s="1" t="s">
        <v>1185</v>
      </c>
      <c r="C10" s="1"/>
      <c r="F10" s="39"/>
      <c r="G10" s="67" t="s">
        <v>207</v>
      </c>
      <c r="H10" s="25">
        <v>36942</v>
      </c>
      <c r="I10" s="31"/>
      <c r="J10" s="31"/>
      <c r="K10" s="40"/>
    </row>
    <row r="11" spans="1:11">
      <c r="B11" s="1" t="s">
        <v>320</v>
      </c>
      <c r="C11" s="1"/>
      <c r="F11" s="39"/>
      <c r="G11" s="31"/>
      <c r="H11" s="31"/>
      <c r="I11" s="31"/>
      <c r="J11" s="31"/>
      <c r="K11" s="40"/>
    </row>
    <row r="12" spans="1:11">
      <c r="B12" s="1" t="s">
        <v>1186</v>
      </c>
      <c r="C12" s="1"/>
      <c r="F12" s="39"/>
      <c r="G12" s="31" t="s">
        <v>1189</v>
      </c>
      <c r="H12" s="31"/>
      <c r="I12" s="31"/>
      <c r="J12" s="31"/>
      <c r="K12" s="40"/>
    </row>
    <row r="13" spans="1:11">
      <c r="B13" s="1" t="s">
        <v>341</v>
      </c>
      <c r="C13" s="1"/>
      <c r="F13" s="39"/>
      <c r="G13" s="67" t="s">
        <v>21</v>
      </c>
      <c r="H13" s="67" t="s">
        <v>292</v>
      </c>
      <c r="I13" s="67" t="s">
        <v>3</v>
      </c>
      <c r="J13" s="67" t="s">
        <v>1190</v>
      </c>
      <c r="K13" s="40"/>
    </row>
    <row r="14" spans="1:11">
      <c r="F14" s="39"/>
      <c r="G14" s="1">
        <v>1</v>
      </c>
      <c r="H14" s="1" t="s">
        <v>1192</v>
      </c>
      <c r="I14" s="1">
        <v>200</v>
      </c>
      <c r="J14" s="1" t="s">
        <v>1193</v>
      </c>
      <c r="K14" s="40"/>
    </row>
    <row r="15" spans="1:11">
      <c r="A15" t="s">
        <v>1187</v>
      </c>
      <c r="F15" s="39"/>
      <c r="G15" s="1">
        <v>2</v>
      </c>
      <c r="H15" s="1" t="s">
        <v>1194</v>
      </c>
      <c r="I15" s="1">
        <v>293</v>
      </c>
      <c r="J15" s="1" t="s">
        <v>1195</v>
      </c>
      <c r="K15" s="40"/>
    </row>
    <row r="16" spans="1:11" ht="15" thickBot="1">
      <c r="B16" s="1" t="s">
        <v>229</v>
      </c>
      <c r="C16" s="1"/>
      <c r="F16" s="39"/>
      <c r="G16" s="31"/>
      <c r="H16" s="31"/>
      <c r="I16" s="31"/>
      <c r="J16" s="31"/>
      <c r="K16" s="40"/>
    </row>
    <row r="17" spans="1:11" ht="15" thickBot="1">
      <c r="B17" s="1" t="s">
        <v>1188</v>
      </c>
      <c r="C17" s="1"/>
      <c r="F17" s="39"/>
      <c r="G17" s="31"/>
      <c r="H17" s="208"/>
      <c r="I17" s="208"/>
      <c r="J17" s="46" t="s">
        <v>1196</v>
      </c>
      <c r="K17" s="40"/>
    </row>
    <row r="18" spans="1:11">
      <c r="B18" s="1" t="s">
        <v>1153</v>
      </c>
      <c r="C18" s="1"/>
      <c r="F18" s="39"/>
      <c r="G18" s="31"/>
      <c r="H18" s="31"/>
      <c r="I18" s="31"/>
      <c r="J18" s="31"/>
      <c r="K18" s="40"/>
    </row>
    <row r="19" spans="1:11">
      <c r="B19" s="1" t="s">
        <v>239</v>
      </c>
      <c r="C19" s="1"/>
      <c r="F19" s="39"/>
      <c r="G19" s="31" t="s">
        <v>99</v>
      </c>
      <c r="H19" s="31"/>
      <c r="I19" s="31"/>
      <c r="J19" s="31"/>
      <c r="K19" s="40"/>
    </row>
    <row r="20" spans="1:11" ht="15" thickBot="1">
      <c r="B20" s="1" t="s">
        <v>255</v>
      </c>
      <c r="C20" s="1"/>
      <c r="F20" s="42"/>
      <c r="G20" s="43"/>
      <c r="H20" s="43"/>
      <c r="I20" s="43"/>
      <c r="J20" s="43"/>
      <c r="K20" s="45"/>
    </row>
    <row r="22" spans="1:11">
      <c r="H22" t="s">
        <v>1197</v>
      </c>
    </row>
    <row r="25" spans="1:11">
      <c r="A25" t="s">
        <v>1203</v>
      </c>
    </row>
    <row r="27" spans="1:11">
      <c r="A27" t="s">
        <v>1178</v>
      </c>
    </row>
    <row r="28" spans="1:11">
      <c r="B28" t="s">
        <v>1178</v>
      </c>
      <c r="I28" s="3"/>
    </row>
    <row r="29" spans="1:11">
      <c r="B29" s="1" t="s">
        <v>229</v>
      </c>
      <c r="C29" s="1" t="s">
        <v>230</v>
      </c>
      <c r="D29" s="1" t="s">
        <v>1153</v>
      </c>
      <c r="E29" s="1" t="s">
        <v>239</v>
      </c>
      <c r="F29" s="1" t="s">
        <v>355</v>
      </c>
      <c r="G29" s="1" t="s">
        <v>257</v>
      </c>
      <c r="H29" s="1" t="s">
        <v>246</v>
      </c>
      <c r="I29" s="2" t="s">
        <v>356</v>
      </c>
      <c r="J29" s="1" t="s">
        <v>341</v>
      </c>
    </row>
    <row r="30" spans="1:11">
      <c r="B30" s="1">
        <v>1</v>
      </c>
      <c r="C30" s="54">
        <v>40544</v>
      </c>
      <c r="D30" s="2">
        <v>20</v>
      </c>
      <c r="E30" s="2">
        <v>100</v>
      </c>
      <c r="F30" s="2" t="s">
        <v>357</v>
      </c>
      <c r="G30" s="14">
        <f>SUM(G27:G29)/3</f>
        <v>0</v>
      </c>
      <c r="H30" s="14">
        <f t="shared" ref="H30:H36" si="0">G30*E30</f>
        <v>0</v>
      </c>
      <c r="I30" s="2">
        <v>11</v>
      </c>
      <c r="J30" s="1">
        <v>1</v>
      </c>
    </row>
    <row r="31" spans="1:11">
      <c r="B31" s="1">
        <v>2</v>
      </c>
      <c r="C31" s="54">
        <v>40544</v>
      </c>
      <c r="D31" s="2">
        <v>20</v>
      </c>
      <c r="E31" s="2">
        <v>200</v>
      </c>
      <c r="F31" s="2" t="s">
        <v>357</v>
      </c>
      <c r="G31" s="14">
        <v>4500</v>
      </c>
      <c r="H31" s="14">
        <f t="shared" si="0"/>
        <v>900000</v>
      </c>
      <c r="I31" s="2">
        <v>12</v>
      </c>
      <c r="J31" s="1">
        <v>1</v>
      </c>
    </row>
    <row r="32" spans="1:11">
      <c r="B32" s="1">
        <v>3</v>
      </c>
      <c r="C32" s="54">
        <v>40544</v>
      </c>
      <c r="D32" s="2">
        <v>20</v>
      </c>
      <c r="E32" s="2">
        <v>300</v>
      </c>
      <c r="F32" s="2" t="s">
        <v>357</v>
      </c>
      <c r="G32" s="14">
        <v>4500</v>
      </c>
      <c r="H32" s="14">
        <f t="shared" si="0"/>
        <v>1350000</v>
      </c>
      <c r="I32" s="2">
        <v>13</v>
      </c>
      <c r="J32" s="1">
        <v>1</v>
      </c>
    </row>
    <row r="33" spans="1:10">
      <c r="B33" s="47">
        <v>4</v>
      </c>
      <c r="C33" s="54">
        <v>40550</v>
      </c>
      <c r="D33" s="53">
        <v>20</v>
      </c>
      <c r="E33" s="53">
        <v>300</v>
      </c>
      <c r="F33" s="53" t="s">
        <v>357</v>
      </c>
      <c r="G33" s="52">
        <v>5000</v>
      </c>
      <c r="H33" s="14">
        <f t="shared" si="0"/>
        <v>1500000</v>
      </c>
      <c r="I33" s="53">
        <v>23</v>
      </c>
      <c r="J33" s="1">
        <v>1</v>
      </c>
    </row>
    <row r="34" spans="1:10">
      <c r="B34" s="209">
        <v>5</v>
      </c>
      <c r="C34" s="210">
        <v>40551</v>
      </c>
      <c r="D34" s="211">
        <v>20</v>
      </c>
      <c r="E34" s="211">
        <v>-200</v>
      </c>
      <c r="F34" s="211" t="s">
        <v>1204</v>
      </c>
      <c r="G34" s="212">
        <v>4500</v>
      </c>
      <c r="H34" s="212">
        <f t="shared" si="0"/>
        <v>-900000</v>
      </c>
      <c r="I34" s="211">
        <v>100</v>
      </c>
      <c r="J34" s="209">
        <v>1</v>
      </c>
    </row>
    <row r="35" spans="1:10">
      <c r="B35" s="209">
        <v>6</v>
      </c>
      <c r="C35" s="210">
        <v>40552</v>
      </c>
      <c r="D35" s="211">
        <v>22</v>
      </c>
      <c r="E35" s="211">
        <v>-293</v>
      </c>
      <c r="F35" s="211" t="s">
        <v>1204</v>
      </c>
      <c r="G35" s="212">
        <v>4000</v>
      </c>
      <c r="H35" s="212">
        <f t="shared" si="0"/>
        <v>-1172000</v>
      </c>
      <c r="I35" s="211">
        <v>100</v>
      </c>
      <c r="J35" s="209">
        <v>1</v>
      </c>
    </row>
    <row r="36" spans="1:10">
      <c r="B36" s="209">
        <v>7</v>
      </c>
      <c r="C36" s="210">
        <v>40553</v>
      </c>
      <c r="D36" s="211">
        <v>24</v>
      </c>
      <c r="E36" s="211">
        <v>-200</v>
      </c>
      <c r="F36" s="211" t="s">
        <v>1204</v>
      </c>
      <c r="G36" s="212">
        <v>3000</v>
      </c>
      <c r="H36" s="212">
        <f t="shared" si="0"/>
        <v>-600000</v>
      </c>
      <c r="I36" s="211">
        <v>100</v>
      </c>
      <c r="J36" s="209">
        <v>1</v>
      </c>
    </row>
    <row r="38" spans="1:10">
      <c r="A38" t="s">
        <v>1205</v>
      </c>
    </row>
    <row r="40" spans="1:10">
      <c r="A40" t="s">
        <v>1206</v>
      </c>
    </row>
    <row r="42" spans="1:10">
      <c r="A42" t="s">
        <v>1209</v>
      </c>
      <c r="B42" t="s">
        <v>1207</v>
      </c>
    </row>
    <row r="43" spans="1:10">
      <c r="A43" t="s">
        <v>1210</v>
      </c>
      <c r="C43" t="s">
        <v>1208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showGridLines="0" workbookViewId="0">
      <selection activeCell="F38" sqref="F38"/>
    </sheetView>
  </sheetViews>
  <sheetFormatPr baseColWidth="10" defaultColWidth="8.83203125" defaultRowHeight="14" x14ac:dyDescent="0"/>
  <cols>
    <col min="1" max="1" width="4.5" customWidth="1"/>
    <col min="3" max="3" width="12.5" customWidth="1"/>
    <col min="4" max="4" width="16.5" customWidth="1"/>
    <col min="5" max="5" width="16.33203125" customWidth="1"/>
    <col min="6" max="7" width="16.5" customWidth="1"/>
    <col min="8" max="8" width="7.6640625" customWidth="1"/>
  </cols>
  <sheetData>
    <row r="1" spans="1:8" ht="26" thickBot="1">
      <c r="A1" s="28" t="s">
        <v>346</v>
      </c>
    </row>
    <row r="2" spans="1:8">
      <c r="A2" s="34"/>
      <c r="B2" s="36"/>
      <c r="C2" s="36"/>
      <c r="D2" s="36"/>
      <c r="E2" s="36"/>
      <c r="F2" s="36"/>
      <c r="G2" s="36"/>
      <c r="H2" s="38"/>
    </row>
    <row r="3" spans="1:8">
      <c r="A3" s="39"/>
      <c r="B3" s="31" t="s">
        <v>212</v>
      </c>
      <c r="C3" s="31"/>
      <c r="D3" s="1" t="s">
        <v>351</v>
      </c>
      <c r="E3" s="31"/>
      <c r="F3" s="31"/>
      <c r="G3" s="31"/>
      <c r="H3" s="40"/>
    </row>
    <row r="4" spans="1:8">
      <c r="A4" s="39"/>
      <c r="B4" s="31" t="s">
        <v>350</v>
      </c>
      <c r="C4" s="31"/>
      <c r="D4" s="1" t="s">
        <v>171</v>
      </c>
      <c r="E4" s="31"/>
      <c r="F4" s="31"/>
      <c r="G4" s="31"/>
      <c r="H4" s="40"/>
    </row>
    <row r="5" spans="1:8">
      <c r="A5" s="39"/>
      <c r="B5" s="31" t="s">
        <v>194</v>
      </c>
      <c r="C5" s="31"/>
      <c r="D5" s="1" t="s">
        <v>226</v>
      </c>
      <c r="E5" s="31"/>
      <c r="F5" s="31"/>
      <c r="G5" s="31"/>
      <c r="H5" s="40"/>
    </row>
    <row r="6" spans="1:8">
      <c r="A6" s="39"/>
      <c r="B6" s="31" t="s">
        <v>23</v>
      </c>
      <c r="C6" s="31"/>
      <c r="D6" s="25">
        <v>40544</v>
      </c>
      <c r="E6" s="56" t="s">
        <v>352</v>
      </c>
      <c r="F6" s="25">
        <v>40573</v>
      </c>
      <c r="G6" s="31"/>
      <c r="H6" s="40"/>
    </row>
    <row r="7" spans="1:8">
      <c r="A7" s="39"/>
      <c r="B7" s="31"/>
      <c r="C7" s="31"/>
      <c r="D7" s="31"/>
      <c r="E7" s="31"/>
      <c r="F7" s="31"/>
      <c r="G7" s="31"/>
      <c r="H7" s="40"/>
    </row>
    <row r="8" spans="1:8" s="11" customFormat="1">
      <c r="A8" s="57"/>
      <c r="B8" s="16" t="s">
        <v>21</v>
      </c>
      <c r="C8" s="16" t="s">
        <v>23</v>
      </c>
      <c r="D8" s="16" t="s">
        <v>347</v>
      </c>
      <c r="E8" s="16" t="s">
        <v>348</v>
      </c>
      <c r="F8" s="16" t="s">
        <v>349</v>
      </c>
      <c r="H8" s="58"/>
    </row>
    <row r="9" spans="1:8">
      <c r="A9" s="39"/>
      <c r="B9" s="1"/>
      <c r="C9" s="1"/>
      <c r="D9" s="31"/>
      <c r="E9" s="59" t="s">
        <v>353</v>
      </c>
      <c r="F9" s="1">
        <v>100</v>
      </c>
      <c r="H9" s="40"/>
    </row>
    <row r="10" spans="1:8">
      <c r="A10" s="39"/>
      <c r="B10" s="1">
        <v>1</v>
      </c>
      <c r="C10" s="54">
        <v>40544</v>
      </c>
      <c r="D10" s="2">
        <v>200</v>
      </c>
      <c r="E10" s="2">
        <v>10</v>
      </c>
      <c r="F10" s="1">
        <f t="shared" ref="F10:F17" si="0">F9+D10-E10</f>
        <v>290</v>
      </c>
      <c r="H10" s="40"/>
    </row>
    <row r="11" spans="1:8">
      <c r="A11" s="39"/>
      <c r="B11" s="1">
        <v>2</v>
      </c>
      <c r="C11" s="54">
        <v>40545</v>
      </c>
      <c r="D11" s="2">
        <v>30</v>
      </c>
      <c r="E11" s="2">
        <v>40</v>
      </c>
      <c r="F11" s="1">
        <f t="shared" si="0"/>
        <v>280</v>
      </c>
      <c r="H11" s="40"/>
    </row>
    <row r="12" spans="1:8">
      <c r="A12" s="39"/>
      <c r="B12" s="1">
        <v>3</v>
      </c>
      <c r="C12" s="54">
        <v>40546</v>
      </c>
      <c r="D12" s="2">
        <v>203</v>
      </c>
      <c r="E12" s="2">
        <v>20</v>
      </c>
      <c r="F12" s="1">
        <f t="shared" si="0"/>
        <v>463</v>
      </c>
      <c r="H12" s="40"/>
    </row>
    <row r="13" spans="1:8">
      <c r="A13" s="39"/>
      <c r="B13" s="1">
        <v>4</v>
      </c>
      <c r="C13" s="54">
        <v>40547</v>
      </c>
      <c r="D13" s="2">
        <v>100</v>
      </c>
      <c r="E13" s="2">
        <v>500</v>
      </c>
      <c r="F13" s="1">
        <f t="shared" si="0"/>
        <v>63</v>
      </c>
      <c r="H13" s="40"/>
    </row>
    <row r="14" spans="1:8">
      <c r="A14" s="39"/>
      <c r="B14" s="1">
        <v>5</v>
      </c>
      <c r="C14" s="54">
        <v>40548</v>
      </c>
      <c r="D14" s="2">
        <v>30</v>
      </c>
      <c r="E14" s="2">
        <v>20</v>
      </c>
      <c r="F14" s="1">
        <f t="shared" si="0"/>
        <v>73</v>
      </c>
      <c r="H14" s="40"/>
    </row>
    <row r="15" spans="1:8">
      <c r="A15" s="39"/>
      <c r="B15" s="1">
        <v>6</v>
      </c>
      <c r="C15" s="54">
        <v>40549</v>
      </c>
      <c r="D15" s="2">
        <v>400</v>
      </c>
      <c r="E15" s="2">
        <v>200</v>
      </c>
      <c r="F15" s="1">
        <f t="shared" si="0"/>
        <v>273</v>
      </c>
      <c r="H15" s="40"/>
    </row>
    <row r="16" spans="1:8">
      <c r="A16" s="39"/>
      <c r="B16" s="1">
        <v>7</v>
      </c>
      <c r="C16" s="54">
        <v>40550</v>
      </c>
      <c r="D16" s="2">
        <v>10</v>
      </c>
      <c r="E16" s="2">
        <v>200</v>
      </c>
      <c r="F16" s="1">
        <f t="shared" si="0"/>
        <v>83</v>
      </c>
      <c r="H16" s="40"/>
    </row>
    <row r="17" spans="1:8">
      <c r="A17" s="39"/>
      <c r="B17" s="1">
        <v>8</v>
      </c>
      <c r="C17" s="54">
        <v>40551</v>
      </c>
      <c r="D17" s="2">
        <v>30</v>
      </c>
      <c r="E17" s="2">
        <v>2</v>
      </c>
      <c r="F17" s="1">
        <f t="shared" si="0"/>
        <v>111</v>
      </c>
      <c r="H17" s="40"/>
    </row>
    <row r="18" spans="1:8">
      <c r="A18" s="39"/>
      <c r="B18" s="31"/>
      <c r="C18" s="31"/>
      <c r="D18" s="31"/>
      <c r="E18" s="59" t="s">
        <v>354</v>
      </c>
      <c r="F18" s="47">
        <f>F17</f>
        <v>111</v>
      </c>
      <c r="H18" s="40"/>
    </row>
    <row r="19" spans="1:8" ht="15" thickBot="1">
      <c r="A19" s="42"/>
      <c r="B19" s="43"/>
      <c r="C19" s="43"/>
      <c r="D19" s="43"/>
      <c r="E19" s="43"/>
      <c r="F19" s="43"/>
      <c r="G19" s="43"/>
      <c r="H19" s="45"/>
    </row>
    <row r="22" spans="1:8">
      <c r="A22" t="s">
        <v>374</v>
      </c>
    </row>
    <row r="23" spans="1:8">
      <c r="B23" t="s">
        <v>375</v>
      </c>
    </row>
    <row r="24" spans="1:8">
      <c r="B24" t="s">
        <v>376</v>
      </c>
    </row>
    <row r="26" spans="1:8">
      <c r="B26" t="s">
        <v>404</v>
      </c>
      <c r="D26" t="s">
        <v>391</v>
      </c>
      <c r="F26" t="s">
        <v>377</v>
      </c>
    </row>
    <row r="27" spans="1:8">
      <c r="B27" t="s">
        <v>405</v>
      </c>
      <c r="D27" t="s">
        <v>402</v>
      </c>
      <c r="F27" t="s">
        <v>379</v>
      </c>
    </row>
    <row r="28" spans="1:8">
      <c r="B28" t="s">
        <v>381</v>
      </c>
      <c r="D28" t="s">
        <v>403</v>
      </c>
      <c r="F28" t="s">
        <v>380</v>
      </c>
    </row>
    <row r="30" spans="1:8">
      <c r="A30" t="s">
        <v>420</v>
      </c>
    </row>
    <row r="32" spans="1:8">
      <c r="B32" s="7" t="s">
        <v>229</v>
      </c>
      <c r="C32" s="7" t="s">
        <v>230</v>
      </c>
      <c r="D32" s="7" t="s">
        <v>261</v>
      </c>
      <c r="E32" s="7" t="s">
        <v>239</v>
      </c>
      <c r="F32" s="7" t="s">
        <v>355</v>
      </c>
      <c r="G32" s="7" t="s">
        <v>257</v>
      </c>
      <c r="H32" s="8" t="s">
        <v>356</v>
      </c>
    </row>
    <row r="33" spans="1:8">
      <c r="B33" s="1">
        <v>1</v>
      </c>
      <c r="C33" s="54">
        <v>40544</v>
      </c>
      <c r="D33" s="2">
        <v>20</v>
      </c>
      <c r="E33" s="2">
        <v>300</v>
      </c>
      <c r="F33" s="2" t="s">
        <v>228</v>
      </c>
      <c r="G33" s="14">
        <v>4500</v>
      </c>
      <c r="H33" s="2">
        <v>20</v>
      </c>
    </row>
    <row r="34" spans="1:8">
      <c r="B34" s="1">
        <v>2</v>
      </c>
      <c r="C34" s="54">
        <v>40544</v>
      </c>
      <c r="D34" s="2">
        <v>20</v>
      </c>
      <c r="E34" s="2">
        <v>230</v>
      </c>
      <c r="F34" s="2" t="s">
        <v>228</v>
      </c>
      <c r="G34" s="14">
        <v>4000</v>
      </c>
      <c r="H34" s="2">
        <v>21</v>
      </c>
    </row>
    <row r="35" spans="1:8">
      <c r="B35" s="1">
        <v>3</v>
      </c>
      <c r="C35" s="54">
        <v>40544</v>
      </c>
      <c r="D35" s="2">
        <v>20</v>
      </c>
      <c r="E35" s="2">
        <v>220</v>
      </c>
      <c r="F35" s="2" t="s">
        <v>228</v>
      </c>
      <c r="G35" s="14">
        <v>5000</v>
      </c>
      <c r="H35" s="2">
        <v>22</v>
      </c>
    </row>
    <row r="36" spans="1:8">
      <c r="B36" s="1">
        <v>4</v>
      </c>
      <c r="C36" s="54">
        <v>40544</v>
      </c>
      <c r="D36" s="2">
        <v>20</v>
      </c>
      <c r="E36" s="2">
        <v>-100</v>
      </c>
      <c r="F36" s="2" t="s">
        <v>357</v>
      </c>
      <c r="G36" s="14">
        <f>SUM(G33:G35)/3</f>
        <v>4500</v>
      </c>
      <c r="H36" s="2">
        <v>11</v>
      </c>
    </row>
    <row r="37" spans="1:8">
      <c r="B37" s="1">
        <v>5</v>
      </c>
      <c r="C37" s="54">
        <v>40544</v>
      </c>
      <c r="D37" s="2">
        <v>20</v>
      </c>
      <c r="E37" s="2">
        <v>-200</v>
      </c>
      <c r="F37" s="2" t="s">
        <v>357</v>
      </c>
      <c r="G37" s="14">
        <v>4500</v>
      </c>
      <c r="H37" s="2">
        <v>12</v>
      </c>
    </row>
    <row r="38" spans="1:8">
      <c r="B38" s="1">
        <v>6</v>
      </c>
      <c r="C38" s="54">
        <v>40544</v>
      </c>
      <c r="D38" s="2">
        <v>20</v>
      </c>
      <c r="E38" s="2">
        <v>-300</v>
      </c>
      <c r="F38" s="2" t="s">
        <v>357</v>
      </c>
      <c r="G38" s="14">
        <v>4500</v>
      </c>
      <c r="H38" s="2">
        <v>13</v>
      </c>
    </row>
    <row r="39" spans="1:8">
      <c r="B39" s="47">
        <v>7</v>
      </c>
      <c r="C39" s="54">
        <v>40545</v>
      </c>
      <c r="D39" s="53">
        <v>20</v>
      </c>
      <c r="E39" s="53">
        <v>200</v>
      </c>
      <c r="F39" s="53" t="s">
        <v>228</v>
      </c>
      <c r="G39" s="52">
        <v>5000</v>
      </c>
      <c r="H39" s="53">
        <v>23</v>
      </c>
    </row>
    <row r="40" spans="1:8">
      <c r="B40" s="47">
        <v>8</v>
      </c>
      <c r="C40" s="54">
        <v>40546</v>
      </c>
      <c r="D40" s="53">
        <v>20</v>
      </c>
      <c r="E40" s="53">
        <v>200</v>
      </c>
      <c r="F40" s="53" t="s">
        <v>228</v>
      </c>
      <c r="G40" s="52">
        <v>5000</v>
      </c>
      <c r="H40" s="53">
        <v>23</v>
      </c>
    </row>
    <row r="41" spans="1:8">
      <c r="B41" s="47">
        <v>9</v>
      </c>
      <c r="C41" s="54">
        <v>40547</v>
      </c>
      <c r="D41" s="53">
        <v>20</v>
      </c>
      <c r="E41" s="53">
        <v>200</v>
      </c>
      <c r="F41" s="53" t="s">
        <v>228</v>
      </c>
      <c r="G41" s="52">
        <v>5000</v>
      </c>
      <c r="H41" s="53">
        <v>23</v>
      </c>
    </row>
    <row r="42" spans="1:8">
      <c r="B42" s="47">
        <v>10</v>
      </c>
      <c r="C42" s="54">
        <v>40548</v>
      </c>
      <c r="D42" s="53">
        <v>20</v>
      </c>
      <c r="E42" s="53">
        <v>200</v>
      </c>
      <c r="F42" s="53" t="s">
        <v>228</v>
      </c>
      <c r="G42" s="52">
        <v>5000</v>
      </c>
      <c r="H42" s="53">
        <v>23</v>
      </c>
    </row>
    <row r="43" spans="1:8">
      <c r="B43" s="47">
        <v>11</v>
      </c>
      <c r="C43" s="54">
        <v>40548</v>
      </c>
      <c r="D43" s="53">
        <v>20</v>
      </c>
      <c r="E43" s="53">
        <v>200</v>
      </c>
      <c r="F43" s="53" t="s">
        <v>228</v>
      </c>
      <c r="G43" s="52">
        <v>5000</v>
      </c>
      <c r="H43" s="53">
        <v>23</v>
      </c>
    </row>
    <row r="44" spans="1:8">
      <c r="B44" s="47">
        <v>12</v>
      </c>
      <c r="C44" s="54">
        <v>40550</v>
      </c>
      <c r="D44" s="53">
        <v>20</v>
      </c>
      <c r="E44" s="53">
        <v>-300</v>
      </c>
      <c r="F44" s="53" t="s">
        <v>357</v>
      </c>
      <c r="G44" s="52">
        <v>5000</v>
      </c>
      <c r="H44" s="53">
        <v>23</v>
      </c>
    </row>
    <row r="45" spans="1:8">
      <c r="B45" s="47">
        <v>13</v>
      </c>
      <c r="C45" s="54">
        <v>40550</v>
      </c>
      <c r="D45" s="53">
        <v>20</v>
      </c>
      <c r="E45" s="53">
        <v>200</v>
      </c>
      <c r="F45" s="53" t="s">
        <v>228</v>
      </c>
      <c r="G45" s="52">
        <v>5000</v>
      </c>
      <c r="H45" s="53">
        <v>23</v>
      </c>
    </row>
    <row r="47" spans="1:8">
      <c r="A47" t="s">
        <v>378</v>
      </c>
    </row>
    <row r="49" spans="2:5">
      <c r="B49" s="1"/>
      <c r="C49" s="1" t="s">
        <v>230</v>
      </c>
      <c r="D49" s="1" t="s">
        <v>239</v>
      </c>
      <c r="E49" s="1"/>
    </row>
    <row r="50" spans="2:5">
      <c r="B50" s="1">
        <v>1</v>
      </c>
      <c r="C50" s="54">
        <v>40544</v>
      </c>
      <c r="D50" s="2">
        <f>SUM(E33:E35)</f>
        <v>750</v>
      </c>
      <c r="E50" s="2" t="s">
        <v>228</v>
      </c>
    </row>
    <row r="51" spans="2:5">
      <c r="B51" s="1">
        <v>2</v>
      </c>
      <c r="C51" s="54">
        <v>40545</v>
      </c>
      <c r="D51" s="53">
        <v>200</v>
      </c>
      <c r="E51" s="53" t="s">
        <v>228</v>
      </c>
    </row>
    <row r="52" spans="2:5">
      <c r="B52" s="1">
        <v>3</v>
      </c>
      <c r="C52" s="54">
        <v>40546</v>
      </c>
      <c r="D52" s="53">
        <v>200</v>
      </c>
      <c r="E52" s="53" t="s">
        <v>228</v>
      </c>
    </row>
    <row r="53" spans="2:5">
      <c r="B53" s="1">
        <v>4</v>
      </c>
      <c r="C53" s="54">
        <v>40547</v>
      </c>
      <c r="D53" s="53">
        <v>200</v>
      </c>
      <c r="E53" s="53" t="s">
        <v>228</v>
      </c>
    </row>
    <row r="54" spans="2:5">
      <c r="B54" s="1">
        <v>5</v>
      </c>
      <c r="C54" s="54">
        <v>40548</v>
      </c>
      <c r="D54" s="53">
        <f>SUM(E42:E43)</f>
        <v>400</v>
      </c>
      <c r="E54" s="53" t="s">
        <v>228</v>
      </c>
    </row>
    <row r="55" spans="2:5">
      <c r="B55" s="47">
        <v>6</v>
      </c>
      <c r="C55" s="54">
        <v>40550</v>
      </c>
      <c r="D55" s="53">
        <v>200</v>
      </c>
      <c r="E55" s="53" t="s">
        <v>228</v>
      </c>
    </row>
    <row r="56" spans="2:5">
      <c r="B56" s="46"/>
      <c r="C56" s="55"/>
      <c r="D56" s="60"/>
      <c r="E56" s="60"/>
    </row>
    <row r="57" spans="2:5">
      <c r="B57" t="s">
        <v>396</v>
      </c>
    </row>
    <row r="59" spans="2:5">
      <c r="B59" s="61" t="s">
        <v>392</v>
      </c>
      <c r="C59" s="61"/>
      <c r="D59" s="61"/>
      <c r="E59" s="61"/>
    </row>
    <row r="60" spans="2:5">
      <c r="B60" s="61"/>
      <c r="C60" s="61" t="s">
        <v>393</v>
      </c>
      <c r="D60" s="61"/>
      <c r="E60" s="61"/>
    </row>
    <row r="61" spans="2:5">
      <c r="B61" s="61"/>
      <c r="C61" s="61" t="s">
        <v>394</v>
      </c>
      <c r="D61" s="61"/>
      <c r="E61" s="61"/>
    </row>
    <row r="62" spans="2:5">
      <c r="B62" s="61"/>
      <c r="C62" s="61" t="s">
        <v>398</v>
      </c>
      <c r="D62" s="61"/>
      <c r="E62" s="61"/>
    </row>
    <row r="63" spans="2:5">
      <c r="B63" s="61" t="s">
        <v>395</v>
      </c>
      <c r="C63" s="61"/>
      <c r="D63" s="61"/>
      <c r="E63" s="61"/>
    </row>
    <row r="65" spans="1:5">
      <c r="A65" t="s">
        <v>381</v>
      </c>
    </row>
    <row r="67" spans="1:5">
      <c r="B67" s="1"/>
      <c r="C67" s="1" t="s">
        <v>230</v>
      </c>
      <c r="D67" s="1" t="s">
        <v>239</v>
      </c>
      <c r="E67" s="1"/>
    </row>
    <row r="68" spans="1:5">
      <c r="B68" s="1">
        <v>1</v>
      </c>
      <c r="C68" s="54">
        <v>40544</v>
      </c>
      <c r="D68" s="2">
        <f>SUM(E36:E38)</f>
        <v>-600</v>
      </c>
      <c r="E68" s="2" t="s">
        <v>357</v>
      </c>
    </row>
    <row r="69" spans="1:5">
      <c r="B69" s="1">
        <v>2</v>
      </c>
      <c r="C69" s="54">
        <v>40550</v>
      </c>
      <c r="D69" s="53">
        <v>-300</v>
      </c>
      <c r="E69" s="53" t="s">
        <v>357</v>
      </c>
    </row>
    <row r="70" spans="1:5">
      <c r="B70" s="31"/>
      <c r="C70" s="55"/>
      <c r="D70" s="60"/>
      <c r="E70" s="60"/>
    </row>
    <row r="71" spans="1:5">
      <c r="B71" t="s">
        <v>396</v>
      </c>
      <c r="C71" s="55"/>
      <c r="D71" s="60"/>
      <c r="E71" s="60"/>
    </row>
    <row r="72" spans="1:5">
      <c r="C72" s="55"/>
      <c r="D72" s="60"/>
      <c r="E72" s="60"/>
    </row>
    <row r="73" spans="1:5">
      <c r="B73" s="61" t="s">
        <v>399</v>
      </c>
      <c r="C73" s="61"/>
      <c r="D73" s="61"/>
      <c r="E73" s="61"/>
    </row>
    <row r="74" spans="1:5">
      <c r="B74" s="61"/>
      <c r="C74" s="61" t="s">
        <v>400</v>
      </c>
      <c r="D74" s="61"/>
      <c r="E74" s="61"/>
    </row>
    <row r="75" spans="1:5">
      <c r="B75" s="61"/>
      <c r="C75" s="61" t="s">
        <v>401</v>
      </c>
      <c r="D75" s="61"/>
      <c r="E75" s="61"/>
    </row>
    <row r="76" spans="1:5">
      <c r="B76" s="61"/>
      <c r="C76" s="61" t="s">
        <v>398</v>
      </c>
      <c r="D76" s="61"/>
      <c r="E76" s="61"/>
    </row>
    <row r="77" spans="1:5">
      <c r="B77" s="61" t="s">
        <v>395</v>
      </c>
      <c r="C77" s="61"/>
      <c r="D77" s="61"/>
      <c r="E77" s="61"/>
    </row>
    <row r="79" spans="1:5">
      <c r="A79" t="s">
        <v>421</v>
      </c>
    </row>
    <row r="81" spans="1:7">
      <c r="B81" s="61" t="s">
        <v>382</v>
      </c>
      <c r="C81" s="62" t="s">
        <v>383</v>
      </c>
      <c r="D81" s="61" t="s">
        <v>384</v>
      </c>
      <c r="E81" s="63">
        <v>750</v>
      </c>
    </row>
    <row r="82" spans="1:7">
      <c r="B82" s="61" t="s">
        <v>382</v>
      </c>
      <c r="C82" s="62" t="s">
        <v>385</v>
      </c>
      <c r="D82" s="61" t="s">
        <v>384</v>
      </c>
      <c r="E82" s="63">
        <v>200</v>
      </c>
    </row>
    <row r="83" spans="1:7">
      <c r="B83" s="61" t="s">
        <v>382</v>
      </c>
      <c r="C83" s="62" t="s">
        <v>386</v>
      </c>
      <c r="D83" s="61" t="s">
        <v>384</v>
      </c>
      <c r="E83" s="63">
        <v>200</v>
      </c>
    </row>
    <row r="84" spans="1:7">
      <c r="B84" s="61" t="s">
        <v>382</v>
      </c>
      <c r="C84" s="62" t="s">
        <v>387</v>
      </c>
      <c r="D84" s="61" t="s">
        <v>384</v>
      </c>
      <c r="E84" s="63">
        <v>200</v>
      </c>
    </row>
    <row r="85" spans="1:7">
      <c r="B85" s="61" t="s">
        <v>382</v>
      </c>
      <c r="C85" s="62" t="s">
        <v>388</v>
      </c>
      <c r="D85" s="61" t="s">
        <v>384</v>
      </c>
      <c r="E85" s="63">
        <v>400</v>
      </c>
    </row>
    <row r="86" spans="1:7">
      <c r="B86" s="61" t="s">
        <v>382</v>
      </c>
      <c r="C86" s="62" t="s">
        <v>389</v>
      </c>
      <c r="D86" s="61" t="s">
        <v>384</v>
      </c>
      <c r="E86" s="63">
        <v>200</v>
      </c>
    </row>
    <row r="87" spans="1:7">
      <c r="B87" s="61" t="s">
        <v>382</v>
      </c>
      <c r="C87" s="62" t="s">
        <v>383</v>
      </c>
      <c r="D87" s="61" t="s">
        <v>390</v>
      </c>
      <c r="E87" s="63">
        <v>-600</v>
      </c>
    </row>
    <row r="88" spans="1:7">
      <c r="B88" s="61" t="s">
        <v>382</v>
      </c>
      <c r="C88" s="62" t="s">
        <v>389</v>
      </c>
      <c r="D88" s="61" t="s">
        <v>390</v>
      </c>
      <c r="E88" s="63">
        <v>-300</v>
      </c>
    </row>
    <row r="89" spans="1:7">
      <c r="C89" s="55"/>
      <c r="E89" s="24"/>
    </row>
    <row r="90" spans="1:7">
      <c r="A90" t="s">
        <v>422</v>
      </c>
      <c r="C90" s="55"/>
      <c r="E90" s="24"/>
    </row>
    <row r="91" spans="1:7">
      <c r="C91" s="55"/>
      <c r="E91" s="24"/>
    </row>
    <row r="92" spans="1:7">
      <c r="B92" s="61" t="s">
        <v>397</v>
      </c>
      <c r="C92" s="62"/>
      <c r="D92" s="61"/>
      <c r="E92" s="63"/>
      <c r="F92" s="61"/>
      <c r="G92" s="61"/>
    </row>
    <row r="93" spans="1:7">
      <c r="B93" s="61" t="s">
        <v>407</v>
      </c>
      <c r="C93" s="62"/>
      <c r="D93" s="61"/>
      <c r="E93" s="63"/>
      <c r="F93" s="61"/>
      <c r="G93" s="61"/>
    </row>
    <row r="94" spans="1:7">
      <c r="B94" s="61" t="s">
        <v>406</v>
      </c>
      <c r="C94" s="62"/>
      <c r="D94" s="61"/>
      <c r="E94" s="63"/>
      <c r="F94" s="61"/>
      <c r="G94" s="61"/>
    </row>
    <row r="95" spans="1:7">
      <c r="B95" s="61"/>
      <c r="C95" s="64" t="s">
        <v>408</v>
      </c>
      <c r="D95" s="61"/>
      <c r="E95" s="63"/>
      <c r="F95" s="61"/>
      <c r="G95" s="61"/>
    </row>
    <row r="96" spans="1:7">
      <c r="B96" s="61"/>
      <c r="C96" s="64" t="s">
        <v>409</v>
      </c>
      <c r="D96" s="61"/>
      <c r="E96" s="63"/>
      <c r="F96" s="61"/>
      <c r="G96" s="61"/>
    </row>
    <row r="97" spans="1:7">
      <c r="B97" s="61" t="s">
        <v>395</v>
      </c>
      <c r="C97" s="61"/>
      <c r="D97" s="61"/>
      <c r="E97" s="61"/>
      <c r="F97" s="61"/>
      <c r="G97" s="61"/>
    </row>
    <row r="98" spans="1:7">
      <c r="B98" s="61" t="s">
        <v>410</v>
      </c>
      <c r="C98" s="61"/>
      <c r="D98" s="61"/>
      <c r="E98" s="61"/>
      <c r="F98" s="61"/>
      <c r="G98" s="61"/>
    </row>
    <row r="100" spans="1:7">
      <c r="A100" t="s">
        <v>423</v>
      </c>
    </row>
    <row r="102" spans="1:7">
      <c r="B102" t="s">
        <v>493</v>
      </c>
    </row>
    <row r="103" spans="1:7">
      <c r="C103" t="s">
        <v>495</v>
      </c>
    </row>
    <row r="104" spans="1:7">
      <c r="C104" t="s">
        <v>496</v>
      </c>
    </row>
    <row r="105" spans="1:7">
      <c r="C105" t="s">
        <v>494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showGridLines="0" topLeftCell="A55" workbookViewId="0">
      <selection activeCell="H19" sqref="H19:P33"/>
    </sheetView>
  </sheetViews>
  <sheetFormatPr baseColWidth="10" defaultColWidth="8.83203125" defaultRowHeight="14" x14ac:dyDescent="0"/>
  <cols>
    <col min="1" max="1" width="3.5" customWidth="1"/>
    <col min="2" max="2" width="4.1640625" customWidth="1"/>
    <col min="3" max="3" width="13.1640625" customWidth="1"/>
    <col min="5" max="5" width="17.5" customWidth="1"/>
    <col min="6" max="6" width="12.5" bestFit="1" customWidth="1"/>
    <col min="9" max="9" width="10.5" bestFit="1" customWidth="1"/>
    <col min="10" max="10" width="5.33203125" customWidth="1"/>
    <col min="11" max="11" width="6.5" customWidth="1"/>
    <col min="12" max="12" width="6.6640625" bestFit="1" customWidth="1"/>
    <col min="14" max="14" width="11.33203125" bestFit="1" customWidth="1"/>
    <col min="19" max="19" width="11.33203125" bestFit="1" customWidth="1"/>
  </cols>
  <sheetData>
    <row r="1" spans="2:11" ht="28">
      <c r="B1" s="34"/>
      <c r="C1" s="65" t="s">
        <v>199</v>
      </c>
      <c r="D1" s="36"/>
      <c r="E1" s="36"/>
      <c r="F1" s="36"/>
      <c r="G1" s="36"/>
      <c r="H1" s="36"/>
      <c r="I1" s="36"/>
      <c r="J1" s="36"/>
      <c r="K1" s="38"/>
    </row>
    <row r="2" spans="2:11">
      <c r="B2" s="39"/>
      <c r="C2" s="31"/>
      <c r="D2" s="31"/>
      <c r="E2" s="31"/>
      <c r="F2" s="31"/>
      <c r="G2" s="31"/>
      <c r="H2" s="31"/>
      <c r="I2" s="31"/>
      <c r="J2" s="31"/>
      <c r="K2" s="40"/>
    </row>
    <row r="3" spans="2:11">
      <c r="B3" s="39"/>
      <c r="C3" s="31" t="s">
        <v>196</v>
      </c>
      <c r="D3" s="26" t="s">
        <v>197</v>
      </c>
      <c r="E3" s="27"/>
      <c r="F3" s="31"/>
      <c r="G3" s="31"/>
      <c r="H3" s="31"/>
      <c r="I3" s="31"/>
      <c r="J3" s="31"/>
      <c r="K3" s="40"/>
    </row>
    <row r="4" spans="2:11">
      <c r="B4" s="39"/>
      <c r="C4" s="31" t="s">
        <v>37</v>
      </c>
      <c r="D4" s="49">
        <v>40179</v>
      </c>
      <c r="E4" s="31" t="s">
        <v>294</v>
      </c>
      <c r="F4" s="31"/>
      <c r="G4" s="31"/>
      <c r="H4" s="31"/>
      <c r="I4" s="31"/>
      <c r="J4" s="31"/>
      <c r="K4" s="40"/>
    </row>
    <row r="5" spans="2:11">
      <c r="B5" s="39"/>
      <c r="C5" s="31"/>
      <c r="D5" s="31"/>
      <c r="E5" s="31"/>
      <c r="F5" s="31"/>
      <c r="G5" s="31"/>
      <c r="H5" s="31"/>
      <c r="I5" s="31"/>
      <c r="J5" s="31"/>
      <c r="K5" s="40"/>
    </row>
    <row r="6" spans="2:11">
      <c r="B6" s="39"/>
      <c r="C6" s="7" t="s">
        <v>21</v>
      </c>
      <c r="D6" s="7" t="s">
        <v>193</v>
      </c>
      <c r="E6" s="7" t="s">
        <v>26</v>
      </c>
      <c r="F6" s="7" t="s">
        <v>27</v>
      </c>
      <c r="G6" s="7" t="s">
        <v>194</v>
      </c>
      <c r="H6" s="7" t="s">
        <v>195</v>
      </c>
      <c r="I6" s="7" t="s">
        <v>54</v>
      </c>
      <c r="J6" s="67"/>
      <c r="K6" s="40"/>
    </row>
    <row r="7" spans="2:11">
      <c r="B7" s="39"/>
      <c r="C7" s="1">
        <v>1</v>
      </c>
      <c r="D7" s="1" t="s">
        <v>362</v>
      </c>
      <c r="E7" s="1" t="s">
        <v>171</v>
      </c>
      <c r="F7" s="51">
        <v>200</v>
      </c>
      <c r="G7" s="1" t="s">
        <v>226</v>
      </c>
      <c r="H7" s="14">
        <v>4500</v>
      </c>
      <c r="I7" s="14">
        <f t="shared" ref="I7:I12" si="0">H7*F7</f>
        <v>900000</v>
      </c>
      <c r="J7" s="68"/>
      <c r="K7" s="40"/>
    </row>
    <row r="8" spans="2:11">
      <c r="B8" s="39"/>
      <c r="C8" s="1">
        <v>2</v>
      </c>
      <c r="D8" s="1" t="s">
        <v>365</v>
      </c>
      <c r="E8" s="1" t="s">
        <v>172</v>
      </c>
      <c r="F8" s="1">
        <v>400</v>
      </c>
      <c r="G8" s="1" t="s">
        <v>225</v>
      </c>
      <c r="H8" s="14">
        <v>4000</v>
      </c>
      <c r="I8" s="14">
        <f t="shared" si="0"/>
        <v>1600000</v>
      </c>
      <c r="J8" s="68"/>
      <c r="K8" s="40"/>
    </row>
    <row r="9" spans="2:11">
      <c r="B9" s="39"/>
      <c r="C9" s="1">
        <v>3</v>
      </c>
      <c r="D9" s="1" t="s">
        <v>366</v>
      </c>
      <c r="E9" s="1" t="s">
        <v>367</v>
      </c>
      <c r="F9" s="1">
        <v>500</v>
      </c>
      <c r="G9" s="1" t="s">
        <v>300</v>
      </c>
      <c r="H9" s="14">
        <v>5000</v>
      </c>
      <c r="I9" s="14">
        <f t="shared" si="0"/>
        <v>2500000</v>
      </c>
      <c r="J9" s="68"/>
      <c r="K9" s="40"/>
    </row>
    <row r="10" spans="2:11">
      <c r="B10" s="39"/>
      <c r="C10" s="1">
        <v>4</v>
      </c>
      <c r="D10" s="1" t="s">
        <v>362</v>
      </c>
      <c r="E10" s="1" t="s">
        <v>171</v>
      </c>
      <c r="F10" s="51">
        <v>60</v>
      </c>
      <c r="G10" s="1" t="s">
        <v>226</v>
      </c>
      <c r="H10" s="14">
        <v>4500</v>
      </c>
      <c r="I10" s="14">
        <f t="shared" si="0"/>
        <v>270000</v>
      </c>
      <c r="J10" s="68"/>
      <c r="K10" s="40"/>
    </row>
    <row r="11" spans="2:11">
      <c r="B11" s="39"/>
      <c r="C11" s="1">
        <v>5</v>
      </c>
      <c r="D11" s="1" t="s">
        <v>365</v>
      </c>
      <c r="E11" s="1" t="s">
        <v>172</v>
      </c>
      <c r="F11" s="1">
        <v>89</v>
      </c>
      <c r="G11" s="1" t="s">
        <v>225</v>
      </c>
      <c r="H11" s="14">
        <v>4000</v>
      </c>
      <c r="I11" s="14">
        <f t="shared" si="0"/>
        <v>356000</v>
      </c>
      <c r="J11" s="68"/>
      <c r="K11" s="40"/>
    </row>
    <row r="12" spans="2:11">
      <c r="B12" s="39"/>
      <c r="C12" s="1">
        <v>6</v>
      </c>
      <c r="D12" s="1" t="s">
        <v>368</v>
      </c>
      <c r="E12" s="1" t="s">
        <v>369</v>
      </c>
      <c r="F12" s="1">
        <v>30</v>
      </c>
      <c r="G12" s="1" t="s">
        <v>227</v>
      </c>
      <c r="H12" s="14">
        <v>6000</v>
      </c>
      <c r="I12" s="14">
        <f t="shared" si="0"/>
        <v>180000</v>
      </c>
      <c r="J12" s="68"/>
      <c r="K12" s="40"/>
    </row>
    <row r="13" spans="2:11">
      <c r="B13" s="39"/>
      <c r="C13" s="1"/>
      <c r="D13" s="1"/>
      <c r="E13" s="1"/>
      <c r="F13" s="1"/>
      <c r="G13" s="1"/>
      <c r="H13" s="1"/>
      <c r="I13" s="1"/>
      <c r="J13" s="31"/>
      <c r="K13" s="40"/>
    </row>
    <row r="14" spans="2:11">
      <c r="B14" s="39"/>
      <c r="C14" s="31"/>
      <c r="D14" s="31"/>
      <c r="E14" s="31"/>
      <c r="F14" s="31"/>
      <c r="G14" s="31"/>
      <c r="H14" s="31"/>
      <c r="I14" s="31"/>
      <c r="J14" s="31"/>
      <c r="K14" s="40"/>
    </row>
    <row r="15" spans="2:11">
      <c r="B15" s="39"/>
      <c r="C15" s="31"/>
      <c r="D15" s="31"/>
      <c r="E15" s="31" t="s">
        <v>198</v>
      </c>
      <c r="F15" s="31"/>
      <c r="G15" s="31"/>
      <c r="H15" s="66" t="s">
        <v>59</v>
      </c>
      <c r="I15" s="50">
        <f>SUM(J7:J14)</f>
        <v>0</v>
      </c>
      <c r="K15" s="40"/>
    </row>
    <row r="16" spans="2:11">
      <c r="B16" s="39"/>
      <c r="C16" s="31"/>
      <c r="D16" s="31"/>
      <c r="E16" s="31"/>
      <c r="F16" s="31"/>
      <c r="G16" s="31"/>
      <c r="H16" s="31"/>
      <c r="I16" s="31"/>
      <c r="J16" s="31"/>
      <c r="K16" s="40"/>
    </row>
    <row r="17" spans="1:16" ht="15" thickBot="1">
      <c r="B17" s="42"/>
      <c r="C17" s="43"/>
      <c r="D17" s="43"/>
      <c r="E17" s="43"/>
      <c r="F17" s="43"/>
      <c r="G17" s="43"/>
      <c r="H17" s="43"/>
      <c r="I17" s="43"/>
      <c r="J17" s="43"/>
      <c r="K17" s="45"/>
    </row>
    <row r="19" spans="1:16">
      <c r="A19" t="s">
        <v>453</v>
      </c>
      <c r="H19" t="s">
        <v>430</v>
      </c>
    </row>
    <row r="20" spans="1:16">
      <c r="B20" t="s">
        <v>451</v>
      </c>
      <c r="H20" s="7" t="s">
        <v>229</v>
      </c>
      <c r="I20" s="7" t="s">
        <v>230</v>
      </c>
      <c r="J20" s="7" t="s">
        <v>261</v>
      </c>
      <c r="K20" s="7" t="s">
        <v>239</v>
      </c>
      <c r="L20" s="7" t="s">
        <v>355</v>
      </c>
      <c r="M20" s="7" t="s">
        <v>257</v>
      </c>
      <c r="N20" s="7" t="s">
        <v>246</v>
      </c>
      <c r="O20" s="8" t="s">
        <v>356</v>
      </c>
      <c r="P20" s="30" t="s">
        <v>232</v>
      </c>
    </row>
    <row r="21" spans="1:16">
      <c r="B21" t="s">
        <v>424</v>
      </c>
      <c r="H21" s="1">
        <v>1</v>
      </c>
      <c r="I21" s="54">
        <v>40544</v>
      </c>
      <c r="J21" s="2">
        <v>20</v>
      </c>
      <c r="K21" s="2">
        <v>300</v>
      </c>
      <c r="L21" s="2" t="s">
        <v>228</v>
      </c>
      <c r="M21" s="14">
        <v>4500</v>
      </c>
      <c r="N21" s="14">
        <f>M21*K21</f>
        <v>1350000</v>
      </c>
      <c r="O21" s="2">
        <v>20</v>
      </c>
      <c r="P21" s="1">
        <v>1</v>
      </c>
    </row>
    <row r="22" spans="1:16">
      <c r="B22" t="s">
        <v>425</v>
      </c>
      <c r="H22" s="1">
        <v>2</v>
      </c>
      <c r="I22" s="54">
        <v>40544</v>
      </c>
      <c r="J22" s="2">
        <v>30</v>
      </c>
      <c r="K22" s="2">
        <v>230</v>
      </c>
      <c r="L22" s="2" t="s">
        <v>228</v>
      </c>
      <c r="M22" s="14">
        <v>4000</v>
      </c>
      <c r="N22" s="14">
        <f t="shared" ref="N22:N33" si="1">M22*K22</f>
        <v>920000</v>
      </c>
      <c r="O22" s="2">
        <v>21</v>
      </c>
      <c r="P22" s="1">
        <v>2</v>
      </c>
    </row>
    <row r="23" spans="1:16">
      <c r="H23" s="1">
        <v>3</v>
      </c>
      <c r="I23" s="54">
        <v>40544</v>
      </c>
      <c r="J23" s="2">
        <v>30</v>
      </c>
      <c r="K23" s="2">
        <v>220</v>
      </c>
      <c r="L23" s="2" t="s">
        <v>228</v>
      </c>
      <c r="M23" s="14">
        <v>5000</v>
      </c>
      <c r="N23" s="14">
        <f t="shared" si="1"/>
        <v>1100000</v>
      </c>
      <c r="O23" s="2">
        <v>22</v>
      </c>
      <c r="P23" s="1">
        <v>3</v>
      </c>
    </row>
    <row r="24" spans="1:16">
      <c r="A24" t="s">
        <v>452</v>
      </c>
      <c r="H24" s="1">
        <v>4</v>
      </c>
      <c r="I24" s="54">
        <v>40544</v>
      </c>
      <c r="J24" s="2">
        <v>20</v>
      </c>
      <c r="K24" s="2">
        <v>-100</v>
      </c>
      <c r="L24" s="2" t="s">
        <v>357</v>
      </c>
      <c r="M24" s="14">
        <f>SUM(M21:M23)/3</f>
        <v>4500</v>
      </c>
      <c r="N24" s="14">
        <f t="shared" si="1"/>
        <v>-450000</v>
      </c>
      <c r="O24" s="2">
        <v>11</v>
      </c>
      <c r="P24" s="1"/>
    </row>
    <row r="25" spans="1:16">
      <c r="C25" t="s">
        <v>261</v>
      </c>
      <c r="D25" t="s">
        <v>239</v>
      </c>
      <c r="E25" t="s">
        <v>257</v>
      </c>
      <c r="F25" t="s">
        <v>246</v>
      </c>
      <c r="H25" s="1">
        <v>5</v>
      </c>
      <c r="I25" s="54">
        <v>40544</v>
      </c>
      <c r="J25" s="2">
        <v>20</v>
      </c>
      <c r="K25" s="2">
        <v>-200</v>
      </c>
      <c r="L25" s="2" t="s">
        <v>357</v>
      </c>
      <c r="M25" s="14">
        <v>4500</v>
      </c>
      <c r="N25" s="14">
        <f t="shared" si="1"/>
        <v>-900000</v>
      </c>
      <c r="O25" s="2">
        <v>12</v>
      </c>
      <c r="P25" s="1"/>
    </row>
    <row r="26" spans="1:16">
      <c r="C26" s="2">
        <v>20</v>
      </c>
      <c r="D26" s="2">
        <v>300</v>
      </c>
      <c r="E26" s="14">
        <v>4500</v>
      </c>
      <c r="F26" s="14">
        <f t="shared" ref="F26:F32" si="2">E26*D26</f>
        <v>1350000</v>
      </c>
      <c r="H26" s="1">
        <v>6</v>
      </c>
      <c r="I26" s="54">
        <v>40544</v>
      </c>
      <c r="J26" s="2">
        <v>30</v>
      </c>
      <c r="K26" s="2">
        <v>-300</v>
      </c>
      <c r="L26" s="2" t="s">
        <v>357</v>
      </c>
      <c r="M26" s="14">
        <v>4500</v>
      </c>
      <c r="N26" s="14">
        <f t="shared" si="1"/>
        <v>-1350000</v>
      </c>
      <c r="O26" s="2">
        <v>13</v>
      </c>
      <c r="P26" s="1"/>
    </row>
    <row r="27" spans="1:16">
      <c r="C27" s="2">
        <v>20</v>
      </c>
      <c r="D27" s="2">
        <v>-100</v>
      </c>
      <c r="E27" s="14">
        <v>4500</v>
      </c>
      <c r="F27" s="14">
        <f t="shared" si="2"/>
        <v>-450000</v>
      </c>
      <c r="H27" s="47">
        <v>7</v>
      </c>
      <c r="I27" s="54">
        <v>40545</v>
      </c>
      <c r="J27" s="53">
        <v>20</v>
      </c>
      <c r="K27" s="53">
        <v>200</v>
      </c>
      <c r="L27" s="53" t="s">
        <v>228</v>
      </c>
      <c r="M27" s="52">
        <v>5000</v>
      </c>
      <c r="N27" s="14">
        <f t="shared" si="1"/>
        <v>1000000</v>
      </c>
      <c r="O27" s="53">
        <v>23</v>
      </c>
      <c r="P27" s="1">
        <v>4</v>
      </c>
    </row>
    <row r="28" spans="1:16">
      <c r="C28" s="2">
        <v>20</v>
      </c>
      <c r="D28" s="2">
        <v>-200</v>
      </c>
      <c r="E28" s="14">
        <v>4500</v>
      </c>
      <c r="F28" s="14">
        <f t="shared" si="2"/>
        <v>-900000</v>
      </c>
      <c r="H28" s="47">
        <v>8</v>
      </c>
      <c r="I28" s="54">
        <v>40546</v>
      </c>
      <c r="J28" s="53">
        <v>30</v>
      </c>
      <c r="K28" s="53">
        <v>200</v>
      </c>
      <c r="L28" s="53" t="s">
        <v>228</v>
      </c>
      <c r="M28" s="52">
        <v>5000</v>
      </c>
      <c r="N28" s="14">
        <f t="shared" si="1"/>
        <v>1000000</v>
      </c>
      <c r="O28" s="53">
        <v>23</v>
      </c>
      <c r="P28" s="1">
        <v>4</v>
      </c>
    </row>
    <row r="29" spans="1:16">
      <c r="C29" s="53">
        <v>20</v>
      </c>
      <c r="D29" s="53">
        <v>200</v>
      </c>
      <c r="E29" s="14">
        <v>5000</v>
      </c>
      <c r="F29" s="14">
        <f t="shared" si="2"/>
        <v>1000000</v>
      </c>
      <c r="H29" s="47">
        <v>9</v>
      </c>
      <c r="I29" s="54">
        <v>40547</v>
      </c>
      <c r="J29" s="53">
        <v>20</v>
      </c>
      <c r="K29" s="53">
        <v>200</v>
      </c>
      <c r="L29" s="53" t="s">
        <v>228</v>
      </c>
      <c r="M29" s="52">
        <v>5000</v>
      </c>
      <c r="N29" s="14">
        <f t="shared" si="1"/>
        <v>1000000</v>
      </c>
      <c r="O29" s="53">
        <v>23</v>
      </c>
      <c r="P29" s="1">
        <v>4</v>
      </c>
    </row>
    <row r="30" spans="1:16">
      <c r="C30" s="53">
        <v>20</v>
      </c>
      <c r="D30" s="53">
        <v>200</v>
      </c>
      <c r="E30" s="14">
        <v>3000</v>
      </c>
      <c r="F30" s="14">
        <f t="shared" si="2"/>
        <v>600000</v>
      </c>
      <c r="H30" s="47">
        <v>10</v>
      </c>
      <c r="I30" s="54">
        <v>40548</v>
      </c>
      <c r="J30" s="53">
        <v>40</v>
      </c>
      <c r="K30" s="53">
        <v>200</v>
      </c>
      <c r="L30" s="53" t="s">
        <v>228</v>
      </c>
      <c r="M30" s="52">
        <v>5000</v>
      </c>
      <c r="N30" s="14">
        <f t="shared" si="1"/>
        <v>1000000</v>
      </c>
      <c r="O30" s="53">
        <v>23</v>
      </c>
      <c r="P30" s="1">
        <v>4</v>
      </c>
    </row>
    <row r="31" spans="1:16">
      <c r="C31" s="53">
        <v>20</v>
      </c>
      <c r="D31" s="53">
        <v>200</v>
      </c>
      <c r="E31" s="14">
        <v>4500</v>
      </c>
      <c r="F31" s="14">
        <f t="shared" si="2"/>
        <v>900000</v>
      </c>
      <c r="H31" s="47">
        <v>11</v>
      </c>
      <c r="I31" s="54">
        <v>40549</v>
      </c>
      <c r="J31" s="53">
        <v>20</v>
      </c>
      <c r="K31" s="53">
        <v>200</v>
      </c>
      <c r="L31" s="53" t="s">
        <v>228</v>
      </c>
      <c r="M31" s="52">
        <v>5000</v>
      </c>
      <c r="N31" s="14">
        <f t="shared" si="1"/>
        <v>1000000</v>
      </c>
      <c r="O31" s="53">
        <v>23</v>
      </c>
      <c r="P31" s="1">
        <v>4</v>
      </c>
    </row>
    <row r="32" spans="1:16">
      <c r="C32" s="53">
        <v>20</v>
      </c>
      <c r="D32" s="53">
        <v>200</v>
      </c>
      <c r="E32" s="14">
        <v>4500</v>
      </c>
      <c r="F32" s="14">
        <f t="shared" si="2"/>
        <v>900000</v>
      </c>
      <c r="H32" s="47">
        <v>12</v>
      </c>
      <c r="I32" s="54">
        <v>40550</v>
      </c>
      <c r="J32" s="53">
        <v>40</v>
      </c>
      <c r="K32" s="53">
        <v>-300</v>
      </c>
      <c r="L32" s="53" t="s">
        <v>357</v>
      </c>
      <c r="M32" s="52">
        <v>5000</v>
      </c>
      <c r="N32" s="14">
        <f t="shared" si="1"/>
        <v>-1500000</v>
      </c>
      <c r="O32" s="53">
        <v>23</v>
      </c>
      <c r="P32" s="1"/>
    </row>
    <row r="33" spans="1:16">
      <c r="A33" t="s">
        <v>454</v>
      </c>
      <c r="C33" s="71">
        <v>20</v>
      </c>
      <c r="D33" s="71">
        <f>SUM(D26:D32)</f>
        <v>800</v>
      </c>
      <c r="E33" s="72">
        <f>AVERAGE(E26:E32)</f>
        <v>4357.1428571428569</v>
      </c>
      <c r="F33" s="72">
        <f>SUM(F26:F32)</f>
        <v>3400000</v>
      </c>
      <c r="H33" s="47">
        <v>13</v>
      </c>
      <c r="I33" s="54">
        <v>40551</v>
      </c>
      <c r="J33" s="53">
        <v>20</v>
      </c>
      <c r="K33" s="53">
        <v>200</v>
      </c>
      <c r="L33" s="53" t="s">
        <v>228</v>
      </c>
      <c r="M33" s="52">
        <v>5000</v>
      </c>
      <c r="N33" s="14">
        <f t="shared" si="1"/>
        <v>1000000</v>
      </c>
      <c r="O33" s="53">
        <v>23</v>
      </c>
      <c r="P33" s="1">
        <v>4</v>
      </c>
    </row>
    <row r="34" spans="1:16">
      <c r="C34" s="60"/>
      <c r="D34" s="60"/>
      <c r="E34" s="70"/>
      <c r="F34" s="68"/>
    </row>
    <row r="35" spans="1:16">
      <c r="C35" s="2">
        <v>30</v>
      </c>
      <c r="D35" s="2">
        <v>230</v>
      </c>
      <c r="E35" s="14">
        <v>4000</v>
      </c>
      <c r="F35" s="14">
        <f>E35*D35</f>
        <v>920000</v>
      </c>
    </row>
    <row r="36" spans="1:16">
      <c r="C36" s="2">
        <v>30</v>
      </c>
      <c r="D36" s="2">
        <v>220</v>
      </c>
      <c r="E36" s="14">
        <v>5000</v>
      </c>
      <c r="F36" s="14">
        <f>E36*D36</f>
        <v>1100000</v>
      </c>
    </row>
    <row r="37" spans="1:16">
      <c r="C37" s="2">
        <v>30</v>
      </c>
      <c r="D37" s="2">
        <v>-300</v>
      </c>
      <c r="E37" s="14">
        <v>4500</v>
      </c>
      <c r="F37" s="14">
        <f>E37*D37</f>
        <v>-1350000</v>
      </c>
    </row>
    <row r="38" spans="1:16">
      <c r="C38" s="53">
        <v>30</v>
      </c>
      <c r="D38" s="53">
        <v>200</v>
      </c>
      <c r="E38" s="52">
        <v>5000</v>
      </c>
      <c r="F38" s="14">
        <f>E38*D38</f>
        <v>1000000</v>
      </c>
    </row>
    <row r="39" spans="1:16">
      <c r="A39" t="s">
        <v>454</v>
      </c>
      <c r="C39" s="71">
        <v>30</v>
      </c>
      <c r="D39" s="71">
        <f>SUM(D32:D38)</f>
        <v>1350</v>
      </c>
      <c r="E39" s="72">
        <f>AVERAGE(E35:E38)</f>
        <v>4625</v>
      </c>
      <c r="F39" s="72">
        <f>SUM(F32:F38)</f>
        <v>5970000</v>
      </c>
    </row>
    <row r="41" spans="1:16">
      <c r="C41" s="53">
        <v>40</v>
      </c>
      <c r="D41" s="53">
        <v>200</v>
      </c>
      <c r="E41" s="52">
        <v>5000</v>
      </c>
      <c r="F41" s="14">
        <f>E41*D41</f>
        <v>1000000</v>
      </c>
    </row>
    <row r="42" spans="1:16">
      <c r="C42" s="53">
        <v>40</v>
      </c>
      <c r="D42" s="53">
        <v>-300</v>
      </c>
      <c r="E42" s="52">
        <v>5000</v>
      </c>
      <c r="F42" s="14">
        <f>E42*D42</f>
        <v>-1500000</v>
      </c>
    </row>
    <row r="43" spans="1:16">
      <c r="A43" t="s">
        <v>454</v>
      </c>
      <c r="C43" s="71">
        <v>40</v>
      </c>
      <c r="D43" s="71">
        <f>SUM(D36:D42)</f>
        <v>1370</v>
      </c>
      <c r="E43" s="72">
        <f>AVERAGE(E41:E42)</f>
        <v>5000</v>
      </c>
      <c r="F43" s="72">
        <f>SUM(F36:F42)</f>
        <v>6220000</v>
      </c>
    </row>
    <row r="45" spans="1:16">
      <c r="A45" t="s">
        <v>458</v>
      </c>
      <c r="C45" s="1" t="s">
        <v>261</v>
      </c>
      <c r="D45" s="1" t="s">
        <v>455</v>
      </c>
      <c r="E45" s="1" t="s">
        <v>457</v>
      </c>
      <c r="F45" s="1" t="s">
        <v>456</v>
      </c>
    </row>
    <row r="46" spans="1:16">
      <c r="C46" s="71">
        <v>20</v>
      </c>
      <c r="D46" s="73">
        <f>D33</f>
        <v>800</v>
      </c>
      <c r="E46" s="72">
        <f>E33</f>
        <v>4357.1428571428569</v>
      </c>
      <c r="F46" s="72">
        <f>F33</f>
        <v>3400000</v>
      </c>
    </row>
    <row r="47" spans="1:16">
      <c r="C47" s="71">
        <v>30</v>
      </c>
      <c r="D47" s="73">
        <f>D39</f>
        <v>1350</v>
      </c>
      <c r="E47" s="72">
        <f>E39</f>
        <v>4625</v>
      </c>
      <c r="F47" s="72">
        <f>F39</f>
        <v>5970000</v>
      </c>
    </row>
    <row r="48" spans="1:16">
      <c r="C48" s="71">
        <v>40</v>
      </c>
      <c r="D48" s="73">
        <f>D43</f>
        <v>1370</v>
      </c>
      <c r="E48" s="72">
        <f>E43</f>
        <v>5000</v>
      </c>
      <c r="F48" s="72">
        <f>F43</f>
        <v>6220000</v>
      </c>
    </row>
    <row r="49" spans="1:6">
      <c r="E49" t="s">
        <v>459</v>
      </c>
      <c r="F49" s="74">
        <f>SUM(F46:F48)</f>
        <v>15590000</v>
      </c>
    </row>
    <row r="51" spans="1:6">
      <c r="A51" t="s">
        <v>426</v>
      </c>
    </row>
    <row r="52" spans="1:6">
      <c r="B52" t="s">
        <v>193</v>
      </c>
      <c r="E52" t="s">
        <v>428</v>
      </c>
    </row>
    <row r="53" spans="1:6">
      <c r="B53" t="s">
        <v>26</v>
      </c>
      <c r="E53" t="s">
        <v>429</v>
      </c>
    </row>
    <row r="54" spans="1:6">
      <c r="B54" t="s">
        <v>27</v>
      </c>
      <c r="E54" t="s">
        <v>433</v>
      </c>
    </row>
    <row r="55" spans="1:6">
      <c r="B55" t="s">
        <v>194</v>
      </c>
      <c r="E55" t="s">
        <v>431</v>
      </c>
    </row>
    <row r="56" spans="1:6">
      <c r="B56" t="s">
        <v>195</v>
      </c>
      <c r="E56" t="s">
        <v>432</v>
      </c>
    </row>
    <row r="57" spans="1:6">
      <c r="B57" t="s">
        <v>54</v>
      </c>
      <c r="E57" t="s">
        <v>434</v>
      </c>
    </row>
    <row r="59" spans="1:6" s="31" customFormat="1">
      <c r="B59" s="31" t="s">
        <v>450</v>
      </c>
      <c r="E59" s="31" t="s">
        <v>449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showGridLines="0" workbookViewId="0">
      <selection activeCell="O14" sqref="O14"/>
    </sheetView>
  </sheetViews>
  <sheetFormatPr baseColWidth="10" defaultColWidth="8.83203125" defaultRowHeight="14" x14ac:dyDescent="0"/>
  <cols>
    <col min="1" max="2" width="3.5" customWidth="1"/>
    <col min="4" max="4" width="12.6640625" customWidth="1"/>
    <col min="5" max="5" width="13.1640625" customWidth="1"/>
    <col min="6" max="6" width="16" customWidth="1"/>
    <col min="7" max="7" width="7.33203125" bestFit="1" customWidth="1"/>
    <col min="8" max="8" width="7" bestFit="1" customWidth="1"/>
    <col min="9" max="9" width="9.5" bestFit="1" customWidth="1"/>
    <col min="10" max="10" width="13.33203125" bestFit="1" customWidth="1"/>
    <col min="15" max="15" width="11.1640625" customWidth="1"/>
    <col min="18" max="18" width="4.5" bestFit="1" customWidth="1"/>
  </cols>
  <sheetData>
    <row r="1" spans="2:11" ht="28">
      <c r="B1" s="34"/>
      <c r="C1" s="65" t="s">
        <v>460</v>
      </c>
      <c r="D1" s="36"/>
      <c r="E1" s="36"/>
      <c r="F1" s="36"/>
      <c r="G1" s="36"/>
      <c r="H1" s="36"/>
      <c r="I1" s="36"/>
      <c r="J1" s="36"/>
      <c r="K1" s="38"/>
    </row>
    <row r="2" spans="2:11">
      <c r="B2" s="39"/>
      <c r="C2" s="31"/>
      <c r="D2" s="31"/>
      <c r="E2" s="31"/>
      <c r="F2" s="31"/>
      <c r="G2" s="31"/>
      <c r="H2" s="31"/>
      <c r="I2" s="31"/>
      <c r="J2" s="31"/>
      <c r="K2" s="40"/>
    </row>
    <row r="3" spans="2:11">
      <c r="B3" s="39"/>
      <c r="C3" s="31" t="s">
        <v>196</v>
      </c>
      <c r="D3" s="26" t="s">
        <v>197</v>
      </c>
      <c r="E3" s="27"/>
      <c r="F3" s="31"/>
      <c r="G3" s="31"/>
      <c r="H3" s="31"/>
      <c r="I3" s="31"/>
      <c r="J3" s="31"/>
      <c r="K3" s="40"/>
    </row>
    <row r="4" spans="2:11">
      <c r="B4" s="39"/>
      <c r="C4" s="31" t="s">
        <v>361</v>
      </c>
      <c r="D4" s="49">
        <v>40544</v>
      </c>
      <c r="E4" s="31"/>
      <c r="F4" s="31"/>
      <c r="G4" s="31"/>
      <c r="H4" s="31"/>
      <c r="I4" s="31"/>
      <c r="J4" s="31"/>
      <c r="K4" s="40"/>
    </row>
    <row r="5" spans="2:11">
      <c r="B5" s="39"/>
      <c r="C5" s="31"/>
      <c r="D5" s="31"/>
      <c r="E5" s="31"/>
      <c r="F5" s="31"/>
      <c r="G5" s="31"/>
      <c r="H5" s="31"/>
      <c r="I5" s="31"/>
      <c r="J5" s="31"/>
      <c r="K5" s="40"/>
    </row>
    <row r="6" spans="2:11">
      <c r="B6" s="39"/>
      <c r="C6" s="7" t="s">
        <v>21</v>
      </c>
      <c r="D6" s="7" t="s">
        <v>22</v>
      </c>
      <c r="E6" s="7" t="s">
        <v>201</v>
      </c>
      <c r="F6" s="7" t="s">
        <v>26</v>
      </c>
      <c r="G6" s="30" t="s">
        <v>27</v>
      </c>
      <c r="H6" s="7" t="s">
        <v>194</v>
      </c>
      <c r="I6" s="7" t="s">
        <v>195</v>
      </c>
      <c r="J6" s="30" t="s">
        <v>54</v>
      </c>
      <c r="K6" s="40"/>
    </row>
    <row r="7" spans="2:11">
      <c r="B7" s="39"/>
      <c r="C7" s="1">
        <v>1</v>
      </c>
      <c r="D7" s="1" t="s">
        <v>363</v>
      </c>
      <c r="E7" s="1" t="s">
        <v>362</v>
      </c>
      <c r="F7" s="1" t="s">
        <v>171</v>
      </c>
      <c r="G7" s="1">
        <v>230</v>
      </c>
      <c r="H7" s="1" t="s">
        <v>226</v>
      </c>
      <c r="I7" s="14">
        <v>4500</v>
      </c>
      <c r="J7" s="14">
        <f>I7*G7</f>
        <v>1035000</v>
      </c>
      <c r="K7" s="40"/>
    </row>
    <row r="8" spans="2:11">
      <c r="B8" s="39"/>
      <c r="C8" s="1">
        <v>2</v>
      </c>
      <c r="D8" s="1" t="s">
        <v>363</v>
      </c>
      <c r="E8" s="1" t="s">
        <v>365</v>
      </c>
      <c r="F8" s="1" t="s">
        <v>172</v>
      </c>
      <c r="G8" s="1">
        <v>340</v>
      </c>
      <c r="H8" s="1" t="s">
        <v>225</v>
      </c>
      <c r="I8" s="14">
        <v>4599</v>
      </c>
      <c r="J8" s="14">
        <f>I8*G8</f>
        <v>1563660</v>
      </c>
      <c r="K8" s="40"/>
    </row>
    <row r="9" spans="2:11">
      <c r="B9" s="39"/>
      <c r="C9" s="1">
        <v>3</v>
      </c>
      <c r="D9" s="1" t="s">
        <v>364</v>
      </c>
      <c r="E9" s="1" t="s">
        <v>362</v>
      </c>
      <c r="F9" s="1" t="s">
        <v>171</v>
      </c>
      <c r="G9" s="1">
        <v>230</v>
      </c>
      <c r="H9" s="1" t="s">
        <v>300</v>
      </c>
      <c r="I9" s="14">
        <v>2399</v>
      </c>
      <c r="J9" s="14">
        <f>I9*G9</f>
        <v>551770</v>
      </c>
      <c r="K9" s="40"/>
    </row>
    <row r="10" spans="2:11">
      <c r="B10" s="39"/>
      <c r="C10" s="1">
        <v>4</v>
      </c>
      <c r="D10" s="1" t="s">
        <v>364</v>
      </c>
      <c r="E10" s="1" t="s">
        <v>365</v>
      </c>
      <c r="F10" s="1" t="s">
        <v>172</v>
      </c>
      <c r="G10" s="1">
        <v>340</v>
      </c>
      <c r="H10" s="1" t="s">
        <v>225</v>
      </c>
      <c r="I10" s="14">
        <v>5983</v>
      </c>
      <c r="J10" s="14">
        <f>I10*G10</f>
        <v>2034220</v>
      </c>
      <c r="K10" s="40"/>
    </row>
    <row r="11" spans="2:11">
      <c r="B11" s="39"/>
      <c r="C11" s="1">
        <v>5</v>
      </c>
      <c r="D11" s="1" t="s">
        <v>364</v>
      </c>
      <c r="E11" s="1" t="s">
        <v>366</v>
      </c>
      <c r="F11" s="1" t="s">
        <v>367</v>
      </c>
      <c r="G11" s="1">
        <v>4589</v>
      </c>
      <c r="H11" s="1" t="s">
        <v>227</v>
      </c>
      <c r="I11" s="14">
        <v>754</v>
      </c>
      <c r="J11" s="14">
        <f>I11*G11</f>
        <v>3460106</v>
      </c>
      <c r="K11" s="40"/>
    </row>
    <row r="12" spans="2:11">
      <c r="B12" s="39"/>
      <c r="C12" s="1"/>
      <c r="D12" s="1"/>
      <c r="E12" s="1"/>
      <c r="F12" s="1"/>
      <c r="G12" s="1"/>
      <c r="H12" s="1"/>
      <c r="I12" s="1"/>
      <c r="J12" s="1"/>
      <c r="K12" s="40"/>
    </row>
    <row r="13" spans="2:11">
      <c r="B13" s="39"/>
      <c r="C13" s="31"/>
      <c r="D13" s="31"/>
      <c r="E13" s="31"/>
      <c r="F13" s="31"/>
      <c r="G13" s="31"/>
      <c r="H13" s="31"/>
      <c r="I13" s="31"/>
      <c r="J13" s="31"/>
      <c r="K13" s="40"/>
    </row>
    <row r="14" spans="2:11">
      <c r="B14" s="39"/>
      <c r="C14" s="31" t="s">
        <v>9</v>
      </c>
      <c r="D14" s="31"/>
      <c r="E14" s="31"/>
      <c r="F14" s="31"/>
      <c r="G14" s="31"/>
      <c r="I14" s="66" t="s">
        <v>59</v>
      </c>
      <c r="J14" s="50">
        <f>SUM(J7:J13)</f>
        <v>8644756</v>
      </c>
      <c r="K14" s="40"/>
    </row>
    <row r="15" spans="2:11" ht="15" thickBot="1">
      <c r="B15" s="42"/>
      <c r="C15" s="43"/>
      <c r="D15" s="43"/>
      <c r="E15" s="43"/>
      <c r="F15" s="43"/>
      <c r="G15" s="43"/>
      <c r="H15" s="43"/>
      <c r="I15" s="43"/>
      <c r="J15" s="43"/>
      <c r="K15" s="45"/>
    </row>
    <row r="17" spans="1:18">
      <c r="I17" t="s">
        <v>430</v>
      </c>
    </row>
    <row r="18" spans="1:18">
      <c r="A18" t="s">
        <v>461</v>
      </c>
      <c r="I18" s="7" t="s">
        <v>229</v>
      </c>
      <c r="J18" s="7" t="s">
        <v>230</v>
      </c>
      <c r="K18" s="7" t="s">
        <v>261</v>
      </c>
      <c r="L18" s="7" t="s">
        <v>239</v>
      </c>
      <c r="M18" s="7" t="s">
        <v>355</v>
      </c>
      <c r="N18" s="7" t="s">
        <v>257</v>
      </c>
      <c r="O18" s="7" t="s">
        <v>246</v>
      </c>
      <c r="P18" s="8" t="s">
        <v>356</v>
      </c>
      <c r="Q18" s="30" t="s">
        <v>232</v>
      </c>
    </row>
    <row r="19" spans="1:18">
      <c r="B19" t="s">
        <v>360</v>
      </c>
      <c r="I19" s="1">
        <v>1</v>
      </c>
      <c r="J19" s="54">
        <v>40544</v>
      </c>
      <c r="K19" s="2">
        <v>20</v>
      </c>
      <c r="L19" s="2">
        <v>300</v>
      </c>
      <c r="M19" s="2" t="s">
        <v>228</v>
      </c>
      <c r="N19" s="14">
        <v>4500</v>
      </c>
      <c r="O19" s="14">
        <f>N19*L19</f>
        <v>1350000</v>
      </c>
      <c r="P19" s="2">
        <v>20</v>
      </c>
      <c r="Q19" s="1">
        <v>1</v>
      </c>
    </row>
    <row r="20" spans="1:18">
      <c r="B20" t="s">
        <v>465</v>
      </c>
      <c r="I20" s="1">
        <v>2</v>
      </c>
      <c r="J20" s="54">
        <v>40544</v>
      </c>
      <c r="K20" s="2">
        <v>30</v>
      </c>
      <c r="L20" s="2">
        <v>230</v>
      </c>
      <c r="M20" s="2" t="s">
        <v>228</v>
      </c>
      <c r="N20" s="14">
        <v>4000</v>
      </c>
      <c r="O20" s="14">
        <f t="shared" ref="O20:O31" si="0">N20*L20</f>
        <v>920000</v>
      </c>
      <c r="P20" s="2">
        <v>21</v>
      </c>
      <c r="Q20" s="1">
        <v>2</v>
      </c>
    </row>
    <row r="21" spans="1:18">
      <c r="B21" t="s">
        <v>463</v>
      </c>
      <c r="I21" s="1">
        <v>3</v>
      </c>
      <c r="J21" s="54">
        <v>40544</v>
      </c>
      <c r="K21" s="2">
        <v>30</v>
      </c>
      <c r="L21" s="2">
        <v>220</v>
      </c>
      <c r="M21" s="2" t="s">
        <v>228</v>
      </c>
      <c r="N21" s="14">
        <v>5000</v>
      </c>
      <c r="O21" s="14">
        <f t="shared" si="0"/>
        <v>1100000</v>
      </c>
      <c r="P21" s="2">
        <v>22</v>
      </c>
      <c r="Q21" s="1">
        <v>3</v>
      </c>
    </row>
    <row r="22" spans="1:18">
      <c r="B22" t="s">
        <v>464</v>
      </c>
      <c r="I22" s="75">
        <v>4</v>
      </c>
      <c r="J22" s="76">
        <v>40544</v>
      </c>
      <c r="K22" s="71">
        <v>20</v>
      </c>
      <c r="L22" s="71">
        <v>-100</v>
      </c>
      <c r="M22" s="71" t="s">
        <v>357</v>
      </c>
      <c r="N22" s="72">
        <f>SUM(N19:N21)/3</f>
        <v>4500</v>
      </c>
      <c r="O22" s="72">
        <f t="shared" si="0"/>
        <v>-450000</v>
      </c>
      <c r="P22" s="71">
        <v>11</v>
      </c>
      <c r="Q22" s="75"/>
      <c r="R22" s="61" t="s">
        <v>469</v>
      </c>
    </row>
    <row r="23" spans="1:18">
      <c r="B23" t="s">
        <v>462</v>
      </c>
      <c r="I23" s="75">
        <v>5</v>
      </c>
      <c r="J23" s="76">
        <v>40544</v>
      </c>
      <c r="K23" s="71">
        <v>20</v>
      </c>
      <c r="L23" s="71">
        <v>-200</v>
      </c>
      <c r="M23" s="71" t="s">
        <v>357</v>
      </c>
      <c r="N23" s="72">
        <v>4500</v>
      </c>
      <c r="O23" s="72">
        <f t="shared" si="0"/>
        <v>-900000</v>
      </c>
      <c r="P23" s="71">
        <v>12</v>
      </c>
      <c r="Q23" s="75"/>
      <c r="R23" s="61"/>
    </row>
    <row r="24" spans="1:18">
      <c r="I24" s="75">
        <v>6</v>
      </c>
      <c r="J24" s="76">
        <v>40544</v>
      </c>
      <c r="K24" s="71">
        <v>30</v>
      </c>
      <c r="L24" s="71">
        <v>-300</v>
      </c>
      <c r="M24" s="71" t="s">
        <v>357</v>
      </c>
      <c r="N24" s="72">
        <v>4500</v>
      </c>
      <c r="O24" s="72">
        <f t="shared" si="0"/>
        <v>-1350000</v>
      </c>
      <c r="P24" s="71">
        <v>13</v>
      </c>
      <c r="Q24" s="75"/>
      <c r="R24" s="61"/>
    </row>
    <row r="25" spans="1:18">
      <c r="I25" s="47">
        <v>7</v>
      </c>
      <c r="J25" s="54">
        <v>40545</v>
      </c>
      <c r="K25" s="53">
        <v>20</v>
      </c>
      <c r="L25" s="53">
        <v>200</v>
      </c>
      <c r="M25" s="53" t="s">
        <v>228</v>
      </c>
      <c r="N25" s="52">
        <v>5000</v>
      </c>
      <c r="O25" s="14">
        <f t="shared" si="0"/>
        <v>1000000</v>
      </c>
      <c r="P25" s="53">
        <v>23</v>
      </c>
      <c r="Q25" s="1">
        <v>4</v>
      </c>
    </row>
    <row r="26" spans="1:18">
      <c r="A26" t="s">
        <v>466</v>
      </c>
      <c r="I26" s="47">
        <v>8</v>
      </c>
      <c r="J26" s="54">
        <v>40546</v>
      </c>
      <c r="K26" s="53">
        <v>30</v>
      </c>
      <c r="L26" s="53">
        <v>200</v>
      </c>
      <c r="M26" s="53" t="s">
        <v>228</v>
      </c>
      <c r="N26" s="52">
        <v>5000</v>
      </c>
      <c r="O26" s="14">
        <f t="shared" si="0"/>
        <v>1000000</v>
      </c>
      <c r="P26" s="53">
        <v>23</v>
      </c>
      <c r="Q26" s="1">
        <v>4</v>
      </c>
    </row>
    <row r="27" spans="1:18">
      <c r="B27" t="s">
        <v>21</v>
      </c>
      <c r="D27" t="s">
        <v>467</v>
      </c>
      <c r="I27" s="47">
        <v>9</v>
      </c>
      <c r="J27" s="54">
        <v>40547</v>
      </c>
      <c r="K27" s="53">
        <v>20</v>
      </c>
      <c r="L27" s="53">
        <v>200</v>
      </c>
      <c r="M27" s="53" t="s">
        <v>228</v>
      </c>
      <c r="N27" s="52">
        <v>5000</v>
      </c>
      <c r="O27" s="14">
        <f t="shared" si="0"/>
        <v>1000000</v>
      </c>
      <c r="P27" s="53">
        <v>23</v>
      </c>
      <c r="Q27" s="1">
        <v>4</v>
      </c>
    </row>
    <row r="28" spans="1:18">
      <c r="B28" t="s">
        <v>22</v>
      </c>
      <c r="D28" t="s">
        <v>468</v>
      </c>
      <c r="I28" s="47">
        <v>10</v>
      </c>
      <c r="J28" s="54">
        <v>40548</v>
      </c>
      <c r="K28" s="53">
        <v>40</v>
      </c>
      <c r="L28" s="53">
        <v>200</v>
      </c>
      <c r="M28" s="53" t="s">
        <v>228</v>
      </c>
      <c r="N28" s="52">
        <v>5000</v>
      </c>
      <c r="O28" s="14">
        <f t="shared" si="0"/>
        <v>1000000</v>
      </c>
      <c r="P28" s="53">
        <v>23</v>
      </c>
      <c r="Q28" s="1">
        <v>4</v>
      </c>
    </row>
    <row r="29" spans="1:18">
      <c r="B29" t="s">
        <v>201</v>
      </c>
      <c r="D29" t="s">
        <v>428</v>
      </c>
      <c r="I29" s="47">
        <v>11</v>
      </c>
      <c r="J29" s="54">
        <v>40549</v>
      </c>
      <c r="K29" s="53">
        <v>20</v>
      </c>
      <c r="L29" s="53">
        <v>200</v>
      </c>
      <c r="M29" s="53" t="s">
        <v>228</v>
      </c>
      <c r="N29" s="52">
        <v>5000</v>
      </c>
      <c r="O29" s="14">
        <f t="shared" si="0"/>
        <v>1000000</v>
      </c>
      <c r="P29" s="53">
        <v>23</v>
      </c>
      <c r="Q29" s="1">
        <v>4</v>
      </c>
    </row>
    <row r="30" spans="1:18">
      <c r="B30" t="s">
        <v>26</v>
      </c>
      <c r="D30" t="s">
        <v>429</v>
      </c>
      <c r="I30" s="75">
        <v>12</v>
      </c>
      <c r="J30" s="76">
        <v>40550</v>
      </c>
      <c r="K30" s="71">
        <v>40</v>
      </c>
      <c r="L30" s="71">
        <v>-300</v>
      </c>
      <c r="M30" s="71" t="s">
        <v>357</v>
      </c>
      <c r="N30" s="72">
        <v>5000</v>
      </c>
      <c r="O30" s="72">
        <f t="shared" si="0"/>
        <v>-1500000</v>
      </c>
      <c r="P30" s="71">
        <v>23</v>
      </c>
      <c r="Q30" s="75"/>
      <c r="R30" s="61" t="s">
        <v>469</v>
      </c>
    </row>
    <row r="31" spans="1:18">
      <c r="B31" t="s">
        <v>27</v>
      </c>
      <c r="D31" t="s">
        <v>433</v>
      </c>
      <c r="I31" s="47">
        <v>13</v>
      </c>
      <c r="J31" s="54">
        <v>40551</v>
      </c>
      <c r="K31" s="53">
        <v>20</v>
      </c>
      <c r="L31" s="53">
        <v>200</v>
      </c>
      <c r="M31" s="53" t="s">
        <v>228</v>
      </c>
      <c r="N31" s="52">
        <v>5000</v>
      </c>
      <c r="O31" s="14">
        <f t="shared" si="0"/>
        <v>1000000</v>
      </c>
      <c r="P31" s="53">
        <v>23</v>
      </c>
      <c r="Q31" s="1">
        <v>4</v>
      </c>
    </row>
    <row r="32" spans="1:18">
      <c r="B32" t="s">
        <v>194</v>
      </c>
      <c r="D32" t="s">
        <v>431</v>
      </c>
    </row>
    <row r="33" spans="2:4">
      <c r="B33" t="s">
        <v>195</v>
      </c>
      <c r="D33" t="s">
        <v>432</v>
      </c>
    </row>
    <row r="34" spans="2:4">
      <c r="B34" t="s">
        <v>54</v>
      </c>
      <c r="D34" t="s">
        <v>434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showGridLines="0" workbookViewId="0">
      <selection activeCell="G21" sqref="G21"/>
    </sheetView>
  </sheetViews>
  <sheetFormatPr baseColWidth="10" defaultColWidth="8.83203125" defaultRowHeight="14" x14ac:dyDescent="0"/>
  <cols>
    <col min="1" max="1" width="4.6640625" customWidth="1"/>
    <col min="2" max="2" width="12.33203125" customWidth="1"/>
    <col min="3" max="3" width="14.83203125" customWidth="1"/>
    <col min="4" max="4" width="12.6640625" customWidth="1"/>
    <col min="5" max="5" width="19.83203125" customWidth="1"/>
    <col min="6" max="6" width="16" customWidth="1"/>
    <col min="7" max="7" width="14" customWidth="1"/>
    <col min="8" max="8" width="17.33203125" customWidth="1"/>
    <col min="17" max="17" width="11.33203125" bestFit="1" customWidth="1"/>
  </cols>
  <sheetData>
    <row r="1" spans="2:9" ht="28">
      <c r="B1" s="34"/>
      <c r="C1" s="65" t="s">
        <v>200</v>
      </c>
      <c r="D1" s="36"/>
      <c r="E1" s="36"/>
      <c r="F1" s="36"/>
      <c r="G1" s="36"/>
      <c r="H1" s="36"/>
      <c r="I1" s="38"/>
    </row>
    <row r="2" spans="2:9">
      <c r="B2" s="39"/>
      <c r="C2" s="31"/>
      <c r="D2" s="31"/>
      <c r="E2" s="31"/>
      <c r="F2" s="31"/>
      <c r="G2" s="31"/>
      <c r="H2" s="31"/>
      <c r="I2" s="40"/>
    </row>
    <row r="3" spans="2:9">
      <c r="B3" s="39"/>
      <c r="C3" s="31" t="s">
        <v>196</v>
      </c>
      <c r="D3" s="26" t="s">
        <v>197</v>
      </c>
      <c r="E3" s="27"/>
      <c r="F3" s="31"/>
      <c r="G3" s="31"/>
      <c r="H3" s="31"/>
      <c r="I3" s="40"/>
    </row>
    <row r="4" spans="2:9">
      <c r="B4" s="39"/>
      <c r="C4" s="31" t="s">
        <v>361</v>
      </c>
      <c r="D4" s="49">
        <v>40544</v>
      </c>
      <c r="E4" s="31"/>
      <c r="F4" s="31"/>
      <c r="G4" s="31"/>
      <c r="H4" s="31"/>
      <c r="I4" s="40"/>
    </row>
    <row r="5" spans="2:9">
      <c r="B5" s="39"/>
      <c r="C5" s="31"/>
      <c r="D5" s="31"/>
      <c r="E5" s="31"/>
      <c r="F5" s="31"/>
      <c r="G5" s="31"/>
      <c r="H5" s="31"/>
      <c r="I5" s="40"/>
    </row>
    <row r="6" spans="2:9">
      <c r="B6" s="39"/>
      <c r="C6" s="7" t="s">
        <v>21</v>
      </c>
      <c r="D6" s="7" t="s">
        <v>201</v>
      </c>
      <c r="E6" s="7" t="s">
        <v>26</v>
      </c>
      <c r="F6" s="30" t="s">
        <v>202</v>
      </c>
      <c r="G6" s="7" t="s">
        <v>203</v>
      </c>
      <c r="H6" s="7" t="s">
        <v>204</v>
      </c>
      <c r="I6" s="40"/>
    </row>
    <row r="7" spans="2:9">
      <c r="B7" s="39"/>
      <c r="C7" s="1">
        <v>1</v>
      </c>
      <c r="D7" s="1" t="s">
        <v>362</v>
      </c>
      <c r="E7" s="1" t="s">
        <v>171</v>
      </c>
      <c r="F7" s="14">
        <v>50000</v>
      </c>
      <c r="G7" s="14">
        <v>4500</v>
      </c>
      <c r="H7" s="14">
        <f>F7-G7</f>
        <v>45500</v>
      </c>
      <c r="I7" s="40"/>
    </row>
    <row r="8" spans="2:9">
      <c r="B8" s="39"/>
      <c r="C8" s="1">
        <v>2</v>
      </c>
      <c r="D8" s="1" t="s">
        <v>365</v>
      </c>
      <c r="E8" s="1" t="s">
        <v>172</v>
      </c>
      <c r="F8" s="14">
        <v>60000</v>
      </c>
      <c r="G8" s="14">
        <v>25000</v>
      </c>
      <c r="H8" s="14">
        <f>F8-G8</f>
        <v>35000</v>
      </c>
      <c r="I8" s="40"/>
    </row>
    <row r="9" spans="2:9">
      <c r="B9" s="39"/>
      <c r="C9" s="1"/>
      <c r="D9" s="1"/>
      <c r="E9" s="1"/>
      <c r="F9" s="14"/>
      <c r="G9" s="14"/>
      <c r="H9" s="14"/>
      <c r="I9" s="40"/>
    </row>
    <row r="10" spans="2:9">
      <c r="B10" s="39"/>
      <c r="C10" s="1"/>
      <c r="D10" s="1"/>
      <c r="E10" s="1"/>
      <c r="F10" s="14"/>
      <c r="G10" s="14"/>
      <c r="H10" s="14"/>
      <c r="I10" s="40"/>
    </row>
    <row r="11" spans="2:9">
      <c r="B11" s="39"/>
      <c r="C11" s="1"/>
      <c r="D11" s="1"/>
      <c r="E11" s="1"/>
      <c r="F11" s="14"/>
      <c r="G11" s="14"/>
      <c r="H11" s="14"/>
      <c r="I11" s="40"/>
    </row>
    <row r="12" spans="2:9">
      <c r="B12" s="39"/>
      <c r="C12" s="1"/>
      <c r="D12" s="1"/>
      <c r="E12" s="1"/>
      <c r="F12" s="14"/>
      <c r="G12" s="14"/>
      <c r="H12" s="14"/>
      <c r="I12" s="40"/>
    </row>
    <row r="13" spans="2:9">
      <c r="B13" s="39"/>
      <c r="C13" s="31"/>
      <c r="D13" s="31"/>
      <c r="E13" s="31"/>
      <c r="F13" s="68"/>
      <c r="G13" s="68"/>
      <c r="H13" s="68"/>
      <c r="I13" s="40"/>
    </row>
    <row r="14" spans="2:9">
      <c r="B14" s="39"/>
      <c r="C14" s="31" t="s">
        <v>9</v>
      </c>
      <c r="D14" s="31"/>
      <c r="E14" s="31"/>
      <c r="F14" s="68"/>
      <c r="G14" s="83" t="s">
        <v>59</v>
      </c>
      <c r="H14" s="14">
        <f>SUM(H7:H13)</f>
        <v>80500</v>
      </c>
      <c r="I14" s="40"/>
    </row>
    <row r="15" spans="2:9">
      <c r="B15" s="39"/>
      <c r="C15" s="31"/>
      <c r="D15" s="31"/>
      <c r="E15" s="31"/>
      <c r="F15" s="31"/>
      <c r="G15" s="31"/>
      <c r="H15" s="31"/>
      <c r="I15" s="40"/>
    </row>
    <row r="16" spans="2:9">
      <c r="B16" s="39"/>
      <c r="C16" s="31"/>
      <c r="D16" s="31"/>
      <c r="E16" s="31"/>
      <c r="F16" s="31"/>
      <c r="G16" s="31"/>
      <c r="H16" s="31"/>
      <c r="I16" s="40"/>
    </row>
    <row r="17" spans="1:10">
      <c r="B17" s="39"/>
      <c r="C17" s="31"/>
      <c r="D17" s="31"/>
      <c r="E17" s="31"/>
      <c r="F17" s="31"/>
      <c r="G17" s="31"/>
      <c r="H17" s="31"/>
      <c r="I17" s="40"/>
    </row>
    <row r="18" spans="1:10" ht="15" thickBot="1">
      <c r="B18" s="42"/>
      <c r="C18" s="43"/>
      <c r="D18" s="43"/>
      <c r="E18" s="43"/>
      <c r="F18" s="43"/>
      <c r="G18" s="43"/>
      <c r="H18" s="43"/>
      <c r="I18" s="45"/>
    </row>
    <row r="19" spans="1:10">
      <c r="B19" s="31"/>
      <c r="C19" s="31"/>
      <c r="D19" s="31"/>
      <c r="E19" s="31"/>
      <c r="F19" s="31"/>
      <c r="G19" s="31"/>
      <c r="H19" s="31"/>
      <c r="I19" s="31"/>
    </row>
    <row r="20" spans="1:10">
      <c r="A20" t="s">
        <v>471</v>
      </c>
      <c r="B20" s="31"/>
      <c r="C20" s="31"/>
      <c r="D20" s="31"/>
      <c r="E20" s="31"/>
      <c r="F20" s="31"/>
      <c r="G20" s="31"/>
      <c r="H20" s="31"/>
      <c r="I20" s="31"/>
    </row>
    <row r="21" spans="1:10">
      <c r="B21" s="31" t="s">
        <v>21</v>
      </c>
      <c r="C21" s="31"/>
      <c r="D21" s="31" t="s">
        <v>262</v>
      </c>
      <c r="E21" s="31"/>
      <c r="F21" s="31"/>
      <c r="G21" s="31"/>
      <c r="H21" s="31"/>
      <c r="I21" s="31"/>
    </row>
    <row r="22" spans="1:10">
      <c r="B22" s="31" t="s">
        <v>201</v>
      </c>
      <c r="C22" s="31"/>
      <c r="D22" s="31" t="s">
        <v>428</v>
      </c>
      <c r="E22" s="31"/>
      <c r="F22" s="31"/>
      <c r="G22" s="31"/>
      <c r="H22" s="31"/>
      <c r="I22" s="31"/>
    </row>
    <row r="23" spans="1:10">
      <c r="B23" s="31" t="s">
        <v>26</v>
      </c>
      <c r="C23" s="31"/>
      <c r="D23" s="31" t="s">
        <v>429</v>
      </c>
      <c r="E23" s="31"/>
      <c r="F23" s="31"/>
      <c r="G23" s="31"/>
      <c r="H23" s="31"/>
      <c r="I23" s="31"/>
    </row>
    <row r="24" spans="1:10">
      <c r="B24" s="31" t="s">
        <v>202</v>
      </c>
      <c r="C24" s="31"/>
      <c r="D24" s="46" t="s">
        <v>474</v>
      </c>
      <c r="E24" s="31"/>
      <c r="F24" s="31"/>
      <c r="G24" s="31"/>
      <c r="H24" s="31"/>
      <c r="I24" s="31"/>
    </row>
    <row r="25" spans="1:10">
      <c r="B25" s="31" t="s">
        <v>203</v>
      </c>
      <c r="C25" s="31"/>
      <c r="D25" s="46" t="s">
        <v>473</v>
      </c>
      <c r="E25" s="31"/>
      <c r="F25" s="31"/>
      <c r="G25" s="31"/>
      <c r="H25" s="31"/>
      <c r="I25" s="31"/>
    </row>
    <row r="26" spans="1:10">
      <c r="B26" s="31" t="s">
        <v>204</v>
      </c>
      <c r="C26" s="31"/>
      <c r="D26" s="46" t="s">
        <v>472</v>
      </c>
      <c r="E26" s="31"/>
      <c r="F26" s="31"/>
      <c r="G26" s="31"/>
      <c r="H26" s="31"/>
      <c r="I26" s="31"/>
    </row>
    <row r="27" spans="1:10">
      <c r="B27" s="31"/>
      <c r="C27" s="31"/>
      <c r="D27" s="31"/>
      <c r="E27" s="31"/>
      <c r="F27" s="31"/>
      <c r="G27" s="31"/>
      <c r="H27" s="31"/>
      <c r="I27" s="31"/>
    </row>
    <row r="28" spans="1:10">
      <c r="B28" s="31"/>
      <c r="C28" s="31"/>
      <c r="D28" s="31"/>
      <c r="E28" s="31"/>
      <c r="F28" s="31"/>
      <c r="G28" s="31"/>
      <c r="H28" s="31"/>
      <c r="I28" s="31"/>
    </row>
    <row r="30" spans="1:10">
      <c r="A30" t="s">
        <v>430</v>
      </c>
    </row>
    <row r="31" spans="1:10">
      <c r="B31" s="7" t="s">
        <v>229</v>
      </c>
      <c r="C31" s="7" t="s">
        <v>230</v>
      </c>
      <c r="D31" s="7" t="s">
        <v>261</v>
      </c>
      <c r="E31" s="7" t="s">
        <v>239</v>
      </c>
      <c r="F31" s="7" t="s">
        <v>355</v>
      </c>
      <c r="G31" s="7" t="s">
        <v>257</v>
      </c>
      <c r="H31" s="7" t="s">
        <v>246</v>
      </c>
      <c r="I31" s="8" t="s">
        <v>356</v>
      </c>
      <c r="J31" s="30" t="s">
        <v>232</v>
      </c>
    </row>
    <row r="32" spans="1:10">
      <c r="B32" s="1">
        <v>1</v>
      </c>
      <c r="C32" s="54">
        <v>40544</v>
      </c>
      <c r="D32" s="2">
        <v>20</v>
      </c>
      <c r="E32" s="2">
        <v>300</v>
      </c>
      <c r="F32" s="2" t="s">
        <v>228</v>
      </c>
      <c r="G32" s="14">
        <v>4500</v>
      </c>
      <c r="H32" s="14">
        <f>G32*E32</f>
        <v>1350000</v>
      </c>
      <c r="I32" s="2">
        <v>20</v>
      </c>
      <c r="J32" s="1">
        <v>1</v>
      </c>
    </row>
    <row r="33" spans="1:10">
      <c r="B33" s="1">
        <v>2</v>
      </c>
      <c r="C33" s="54">
        <v>40544</v>
      </c>
      <c r="D33" s="2">
        <v>30</v>
      </c>
      <c r="E33" s="2">
        <v>230</v>
      </c>
      <c r="F33" s="2" t="s">
        <v>228</v>
      </c>
      <c r="G33" s="14">
        <v>4000</v>
      </c>
      <c r="H33" s="14">
        <f t="shared" ref="H33:H44" si="0">G33*E33</f>
        <v>920000</v>
      </c>
      <c r="I33" s="2">
        <v>21</v>
      </c>
      <c r="J33" s="1">
        <v>2</v>
      </c>
    </row>
    <row r="34" spans="1:10">
      <c r="B34" s="1">
        <v>3</v>
      </c>
      <c r="C34" s="54">
        <v>40544</v>
      </c>
      <c r="D34" s="2">
        <v>30</v>
      </c>
      <c r="E34" s="2">
        <v>220</v>
      </c>
      <c r="F34" s="2" t="s">
        <v>228</v>
      </c>
      <c r="G34" s="14">
        <v>5000</v>
      </c>
      <c r="H34" s="14">
        <f t="shared" si="0"/>
        <v>1100000</v>
      </c>
      <c r="I34" s="2">
        <v>22</v>
      </c>
      <c r="J34" s="1">
        <v>3</v>
      </c>
    </row>
    <row r="35" spans="1:10">
      <c r="B35" s="1">
        <v>4</v>
      </c>
      <c r="C35" s="54">
        <v>40544</v>
      </c>
      <c r="D35" s="2">
        <v>20</v>
      </c>
      <c r="E35" s="2">
        <v>-100</v>
      </c>
      <c r="F35" s="2" t="s">
        <v>357</v>
      </c>
      <c r="G35" s="14">
        <f>SUM(G32:G34)/3</f>
        <v>4500</v>
      </c>
      <c r="H35" s="14">
        <f t="shared" si="0"/>
        <v>-450000</v>
      </c>
      <c r="I35" s="2">
        <v>11</v>
      </c>
      <c r="J35" s="1"/>
    </row>
    <row r="36" spans="1:10">
      <c r="B36" s="1">
        <v>5</v>
      </c>
      <c r="C36" s="54">
        <v>40544</v>
      </c>
      <c r="D36" s="2">
        <v>20</v>
      </c>
      <c r="E36" s="2">
        <v>-200</v>
      </c>
      <c r="F36" s="2" t="s">
        <v>357</v>
      </c>
      <c r="G36" s="14">
        <v>4500</v>
      </c>
      <c r="H36" s="14">
        <f t="shared" si="0"/>
        <v>-900000</v>
      </c>
      <c r="I36" s="2">
        <v>12</v>
      </c>
      <c r="J36" s="1"/>
    </row>
    <row r="37" spans="1:10">
      <c r="B37" s="1">
        <v>6</v>
      </c>
      <c r="C37" s="54">
        <v>40544</v>
      </c>
      <c r="D37" s="2">
        <v>30</v>
      </c>
      <c r="E37" s="2">
        <v>-300</v>
      </c>
      <c r="F37" s="2" t="s">
        <v>357</v>
      </c>
      <c r="G37" s="14">
        <v>4500</v>
      </c>
      <c r="H37" s="14">
        <f t="shared" si="0"/>
        <v>-1350000</v>
      </c>
      <c r="I37" s="2">
        <v>13</v>
      </c>
      <c r="J37" s="1"/>
    </row>
    <row r="38" spans="1:10">
      <c r="B38" s="47">
        <v>7</v>
      </c>
      <c r="C38" s="54">
        <v>40545</v>
      </c>
      <c r="D38" s="53">
        <v>20</v>
      </c>
      <c r="E38" s="53">
        <v>200</v>
      </c>
      <c r="F38" s="53" t="s">
        <v>228</v>
      </c>
      <c r="G38" s="52">
        <v>5000</v>
      </c>
      <c r="H38" s="14">
        <f t="shared" si="0"/>
        <v>1000000</v>
      </c>
      <c r="I38" s="53">
        <v>23</v>
      </c>
      <c r="J38" s="1">
        <v>4</v>
      </c>
    </row>
    <row r="39" spans="1:10">
      <c r="B39" s="47">
        <v>8</v>
      </c>
      <c r="C39" s="54">
        <v>40546</v>
      </c>
      <c r="D39" s="53">
        <v>30</v>
      </c>
      <c r="E39" s="53">
        <v>200</v>
      </c>
      <c r="F39" s="53" t="s">
        <v>228</v>
      </c>
      <c r="G39" s="52">
        <v>5000</v>
      </c>
      <c r="H39" s="14">
        <f t="shared" si="0"/>
        <v>1000000</v>
      </c>
      <c r="I39" s="53">
        <v>23</v>
      </c>
      <c r="J39" s="1">
        <v>4</v>
      </c>
    </row>
    <row r="40" spans="1:10">
      <c r="B40" s="47">
        <v>9</v>
      </c>
      <c r="C40" s="54">
        <v>40547</v>
      </c>
      <c r="D40" s="53">
        <v>20</v>
      </c>
      <c r="E40" s="53">
        <v>200</v>
      </c>
      <c r="F40" s="53" t="s">
        <v>228</v>
      </c>
      <c r="G40" s="52">
        <v>5000</v>
      </c>
      <c r="H40" s="14">
        <f t="shared" si="0"/>
        <v>1000000</v>
      </c>
      <c r="I40" s="53">
        <v>23</v>
      </c>
      <c r="J40" s="1">
        <v>4</v>
      </c>
    </row>
    <row r="41" spans="1:10">
      <c r="B41" s="47">
        <v>10</v>
      </c>
      <c r="C41" s="54">
        <v>40548</v>
      </c>
      <c r="D41" s="53">
        <v>40</v>
      </c>
      <c r="E41" s="53">
        <v>200</v>
      </c>
      <c r="F41" s="53" t="s">
        <v>228</v>
      </c>
      <c r="G41" s="52">
        <v>5000</v>
      </c>
      <c r="H41" s="14">
        <f t="shared" si="0"/>
        <v>1000000</v>
      </c>
      <c r="I41" s="53">
        <v>23</v>
      </c>
      <c r="J41" s="1">
        <v>4</v>
      </c>
    </row>
    <row r="42" spans="1:10">
      <c r="B42" s="47">
        <v>11</v>
      </c>
      <c r="C42" s="54">
        <v>40549</v>
      </c>
      <c r="D42" s="53">
        <v>20</v>
      </c>
      <c r="E42" s="53">
        <v>200</v>
      </c>
      <c r="F42" s="53" t="s">
        <v>228</v>
      </c>
      <c r="G42" s="52">
        <v>5000</v>
      </c>
      <c r="H42" s="14">
        <f t="shared" si="0"/>
        <v>1000000</v>
      </c>
      <c r="I42" s="53">
        <v>23</v>
      </c>
      <c r="J42" s="1">
        <v>4</v>
      </c>
    </row>
    <row r="43" spans="1:10">
      <c r="B43" s="47">
        <v>12</v>
      </c>
      <c r="C43" s="54">
        <v>40550</v>
      </c>
      <c r="D43" s="53">
        <v>40</v>
      </c>
      <c r="E43" s="53">
        <v>-300</v>
      </c>
      <c r="F43" s="53" t="s">
        <v>357</v>
      </c>
      <c r="G43" s="52">
        <v>5000</v>
      </c>
      <c r="H43" s="14">
        <f t="shared" si="0"/>
        <v>-1500000</v>
      </c>
      <c r="I43" s="53">
        <v>23</v>
      </c>
      <c r="J43" s="1"/>
    </row>
    <row r="44" spans="1:10">
      <c r="B44" s="47">
        <v>13</v>
      </c>
      <c r="C44" s="54">
        <v>40551</v>
      </c>
      <c r="D44" s="53">
        <v>20</v>
      </c>
      <c r="E44" s="53">
        <v>200</v>
      </c>
      <c r="F44" s="53" t="s">
        <v>228</v>
      </c>
      <c r="G44" s="52">
        <v>5000</v>
      </c>
      <c r="H44" s="14">
        <f t="shared" si="0"/>
        <v>1000000</v>
      </c>
      <c r="I44" s="53">
        <v>23</v>
      </c>
      <c r="J44" s="1">
        <v>4</v>
      </c>
    </row>
    <row r="47" spans="1:10">
      <c r="A47" t="s">
        <v>374</v>
      </c>
    </row>
    <row r="48" spans="1:10">
      <c r="B48" t="s">
        <v>470</v>
      </c>
    </row>
    <row r="49" spans="1:8">
      <c r="B49" t="s">
        <v>464</v>
      </c>
    </row>
    <row r="51" spans="1:8">
      <c r="B51" t="s">
        <v>405</v>
      </c>
      <c r="D51" t="s">
        <v>402</v>
      </c>
      <c r="F51" t="s">
        <v>497</v>
      </c>
    </row>
    <row r="52" spans="1:8">
      <c r="B52" t="s">
        <v>381</v>
      </c>
      <c r="D52" t="s">
        <v>403</v>
      </c>
      <c r="F52" t="s">
        <v>498</v>
      </c>
    </row>
    <row r="55" spans="1:8">
      <c r="A55" t="s">
        <v>378</v>
      </c>
    </row>
    <row r="57" spans="1:8">
      <c r="B57" s="7" t="s">
        <v>261</v>
      </c>
      <c r="C57" s="7" t="s">
        <v>239</v>
      </c>
      <c r="D57" s="7" t="s">
        <v>355</v>
      </c>
      <c r="E57" s="7" t="s">
        <v>257</v>
      </c>
      <c r="F57" s="7" t="s">
        <v>246</v>
      </c>
      <c r="G57" s="8" t="s">
        <v>356</v>
      </c>
      <c r="H57" s="30" t="s">
        <v>232</v>
      </c>
    </row>
    <row r="58" spans="1:8">
      <c r="B58" s="2">
        <v>20</v>
      </c>
      <c r="C58" s="2">
        <v>300</v>
      </c>
      <c r="D58" s="2" t="s">
        <v>228</v>
      </c>
      <c r="E58" s="14">
        <v>4500</v>
      </c>
      <c r="F58" s="14">
        <f>E58*C58</f>
        <v>1350000</v>
      </c>
      <c r="G58" s="2">
        <v>20</v>
      </c>
      <c r="H58" s="1">
        <v>1</v>
      </c>
    </row>
    <row r="59" spans="1:8">
      <c r="B59" s="53">
        <v>20</v>
      </c>
      <c r="C59" s="53">
        <v>200</v>
      </c>
      <c r="D59" s="53" t="s">
        <v>228</v>
      </c>
      <c r="E59" s="52">
        <v>5000</v>
      </c>
      <c r="F59" s="14">
        <f>E59*C59</f>
        <v>1000000</v>
      </c>
      <c r="G59" s="53">
        <v>23</v>
      </c>
      <c r="H59" s="1">
        <v>4</v>
      </c>
    </row>
    <row r="60" spans="1:8">
      <c r="B60" s="53">
        <v>20</v>
      </c>
      <c r="C60" s="53">
        <v>200</v>
      </c>
      <c r="D60" s="53" t="s">
        <v>228</v>
      </c>
      <c r="E60" s="52">
        <v>5000</v>
      </c>
      <c r="F60" s="14">
        <f>E60*C60</f>
        <v>1000000</v>
      </c>
      <c r="G60" s="53">
        <v>23</v>
      </c>
      <c r="H60" s="1">
        <v>4</v>
      </c>
    </row>
    <row r="61" spans="1:8">
      <c r="B61" s="53">
        <v>20</v>
      </c>
      <c r="C61" s="53">
        <v>200</v>
      </c>
      <c r="D61" s="53" t="s">
        <v>228</v>
      </c>
      <c r="E61" s="52">
        <v>5000</v>
      </c>
      <c r="F61" s="14">
        <f>E61*C61</f>
        <v>1000000</v>
      </c>
      <c r="G61" s="53">
        <v>23</v>
      </c>
      <c r="H61" s="1">
        <v>4</v>
      </c>
    </row>
    <row r="62" spans="1:8">
      <c r="B62" s="53">
        <v>20</v>
      </c>
      <c r="C62" s="53">
        <v>200</v>
      </c>
      <c r="D62" s="53" t="s">
        <v>228</v>
      </c>
      <c r="E62" s="52">
        <v>5000</v>
      </c>
      <c r="F62" s="14">
        <f>E62*C62</f>
        <v>1000000</v>
      </c>
      <c r="G62" s="53">
        <v>23</v>
      </c>
      <c r="H62" s="1">
        <v>4</v>
      </c>
    </row>
    <row r="63" spans="1:8">
      <c r="B63" s="71">
        <v>20</v>
      </c>
      <c r="C63" s="71">
        <f>SUM(C58:C62)</f>
        <v>1100</v>
      </c>
      <c r="D63" s="71"/>
      <c r="E63" s="72"/>
      <c r="F63" s="72">
        <f>SUM(F58:F62)</f>
        <v>5350000</v>
      </c>
      <c r="G63" s="71"/>
      <c r="H63" s="75"/>
    </row>
    <row r="64" spans="1:8">
      <c r="B64" s="2">
        <v>30</v>
      </c>
      <c r="C64" s="2">
        <v>230</v>
      </c>
      <c r="D64" s="2" t="s">
        <v>228</v>
      </c>
      <c r="E64" s="14">
        <v>4000</v>
      </c>
      <c r="F64" s="14">
        <f>E64*C64</f>
        <v>920000</v>
      </c>
      <c r="G64" s="2">
        <v>21</v>
      </c>
      <c r="H64" s="1">
        <v>2</v>
      </c>
    </row>
    <row r="65" spans="2:8">
      <c r="B65" s="2">
        <v>30</v>
      </c>
      <c r="C65" s="2">
        <v>220</v>
      </c>
      <c r="D65" s="2" t="s">
        <v>228</v>
      </c>
      <c r="E65" s="14">
        <v>5000</v>
      </c>
      <c r="F65" s="14">
        <f>E65*C65</f>
        <v>1100000</v>
      </c>
      <c r="G65" s="2">
        <v>22</v>
      </c>
      <c r="H65" s="1">
        <v>3</v>
      </c>
    </row>
    <row r="66" spans="2:8">
      <c r="B66" s="53">
        <v>30</v>
      </c>
      <c r="C66" s="53">
        <v>200</v>
      </c>
      <c r="D66" s="53" t="s">
        <v>228</v>
      </c>
      <c r="E66" s="52">
        <v>5000</v>
      </c>
      <c r="F66" s="14">
        <f>E66*C66</f>
        <v>1000000</v>
      </c>
      <c r="G66" s="53">
        <v>23</v>
      </c>
      <c r="H66" s="1">
        <v>4</v>
      </c>
    </row>
    <row r="67" spans="2:8">
      <c r="B67" s="71">
        <v>30</v>
      </c>
      <c r="C67" s="71">
        <f>SUM(C64:C66)</f>
        <v>650</v>
      </c>
      <c r="D67" s="71"/>
      <c r="E67" s="72"/>
      <c r="F67" s="72">
        <f>SUM(F64:F66)</f>
        <v>3020000</v>
      </c>
      <c r="G67" s="71"/>
      <c r="H67" s="75"/>
    </row>
    <row r="68" spans="2:8">
      <c r="B68" s="53">
        <v>40</v>
      </c>
      <c r="C68" s="53">
        <v>200</v>
      </c>
      <c r="D68" s="53" t="s">
        <v>228</v>
      </c>
      <c r="E68" s="52">
        <v>5000</v>
      </c>
      <c r="F68" s="14">
        <f>E68*C68</f>
        <v>1000000</v>
      </c>
      <c r="G68" s="53">
        <v>23</v>
      </c>
      <c r="H68" s="1">
        <v>4</v>
      </c>
    </row>
    <row r="69" spans="2:8">
      <c r="B69" s="71">
        <v>40</v>
      </c>
      <c r="C69" s="71">
        <f>SUM(C68)</f>
        <v>200</v>
      </c>
      <c r="D69" s="71"/>
      <c r="E69" s="72"/>
      <c r="F69" s="72">
        <f>SUM(F68)</f>
        <v>1000000</v>
      </c>
      <c r="G69" s="71"/>
      <c r="H69" s="75"/>
    </row>
    <row r="71" spans="2:8">
      <c r="B71" s="1" t="s">
        <v>261</v>
      </c>
      <c r="C71" s="1" t="s">
        <v>455</v>
      </c>
      <c r="D71" s="1" t="s">
        <v>456</v>
      </c>
    </row>
    <row r="72" spans="2:8">
      <c r="B72" s="71">
        <v>20</v>
      </c>
      <c r="C72" s="71">
        <f>SUM(C66:C70)</f>
        <v>1250</v>
      </c>
      <c r="D72" s="72">
        <f>SUM(F66:F70)</f>
        <v>6020000</v>
      </c>
    </row>
    <row r="73" spans="2:8">
      <c r="B73" s="71">
        <v>30</v>
      </c>
      <c r="C73" s="71">
        <f>SUM(C69:C72)</f>
        <v>1450</v>
      </c>
      <c r="D73" s="72">
        <f>SUM(F69:F71)</f>
        <v>1000000</v>
      </c>
    </row>
    <row r="74" spans="2:8">
      <c r="B74" s="71">
        <v>40</v>
      </c>
      <c r="C74" s="71">
        <f>SUM(C73)</f>
        <v>1450</v>
      </c>
      <c r="D74" s="72">
        <f>SUM(D73)</f>
        <v>1000000</v>
      </c>
    </row>
    <row r="76" spans="2:8">
      <c r="B76" t="s">
        <v>475</v>
      </c>
    </row>
    <row r="77" spans="2:8">
      <c r="B77" s="61" t="s">
        <v>392</v>
      </c>
      <c r="C77" s="61"/>
      <c r="D77" s="61"/>
      <c r="E77" s="61"/>
    </row>
    <row r="78" spans="2:8">
      <c r="B78" s="61"/>
      <c r="C78" s="61" t="s">
        <v>476</v>
      </c>
      <c r="D78" s="61"/>
      <c r="E78" s="61"/>
    </row>
    <row r="79" spans="2:8">
      <c r="B79" s="61"/>
      <c r="C79" s="61" t="s">
        <v>394</v>
      </c>
      <c r="D79" s="61"/>
      <c r="E79" s="61"/>
    </row>
    <row r="80" spans="2:8">
      <c r="B80" s="61"/>
      <c r="C80" s="61" t="s">
        <v>479</v>
      </c>
      <c r="D80" s="61"/>
      <c r="E80" s="61"/>
    </row>
    <row r="81" spans="1:10">
      <c r="B81" s="61"/>
      <c r="C81" s="61" t="s">
        <v>477</v>
      </c>
      <c r="D81" s="61"/>
      <c r="E81" s="61"/>
    </row>
    <row r="82" spans="1:10">
      <c r="B82" s="61"/>
      <c r="C82" s="61" t="s">
        <v>478</v>
      </c>
      <c r="D82" s="61"/>
      <c r="E82" s="61"/>
    </row>
    <row r="83" spans="1:10">
      <c r="B83" s="61" t="s">
        <v>395</v>
      </c>
      <c r="C83" s="61"/>
      <c r="D83" s="61"/>
      <c r="E83" s="61"/>
    </row>
    <row r="87" spans="1:10">
      <c r="A87" t="s">
        <v>381</v>
      </c>
    </row>
    <row r="89" spans="1:10">
      <c r="B89" s="7" t="s">
        <v>229</v>
      </c>
      <c r="C89" s="7" t="s">
        <v>230</v>
      </c>
      <c r="D89" s="7" t="s">
        <v>261</v>
      </c>
      <c r="E89" s="7" t="s">
        <v>239</v>
      </c>
      <c r="F89" s="7" t="s">
        <v>355</v>
      </c>
      <c r="G89" s="7" t="s">
        <v>257</v>
      </c>
      <c r="H89" s="7" t="s">
        <v>246</v>
      </c>
      <c r="I89" s="8" t="s">
        <v>356</v>
      </c>
      <c r="J89" s="30" t="s">
        <v>232</v>
      </c>
    </row>
    <row r="90" spans="1:10">
      <c r="B90" s="1">
        <v>4</v>
      </c>
      <c r="C90" s="54">
        <v>40544</v>
      </c>
      <c r="D90" s="2">
        <v>20</v>
      </c>
      <c r="E90" s="2">
        <v>-100</v>
      </c>
      <c r="F90" s="2" t="s">
        <v>357</v>
      </c>
      <c r="G90" s="14">
        <v>4500</v>
      </c>
      <c r="H90" s="14">
        <f>G90*E90</f>
        <v>-450000</v>
      </c>
      <c r="I90" s="2">
        <v>11</v>
      </c>
      <c r="J90" s="1"/>
    </row>
    <row r="91" spans="1:10">
      <c r="B91" s="1">
        <v>5</v>
      </c>
      <c r="C91" s="54">
        <v>40544</v>
      </c>
      <c r="D91" s="2">
        <v>20</v>
      </c>
      <c r="E91" s="2">
        <v>-200</v>
      </c>
      <c r="F91" s="2" t="s">
        <v>357</v>
      </c>
      <c r="G91" s="14">
        <v>4500</v>
      </c>
      <c r="H91" s="14">
        <f>G91*E91</f>
        <v>-900000</v>
      </c>
      <c r="I91" s="2">
        <v>12</v>
      </c>
      <c r="J91" s="1"/>
    </row>
    <row r="92" spans="1:10">
      <c r="B92" s="1">
        <v>6</v>
      </c>
      <c r="C92" s="54">
        <v>40544</v>
      </c>
      <c r="D92" s="2">
        <v>30</v>
      </c>
      <c r="E92" s="2">
        <v>-300</v>
      </c>
      <c r="F92" s="2" t="s">
        <v>357</v>
      </c>
      <c r="G92" s="14">
        <v>4500</v>
      </c>
      <c r="H92" s="14">
        <f>G92*E92</f>
        <v>-1350000</v>
      </c>
      <c r="I92" s="2">
        <v>13</v>
      </c>
      <c r="J92" s="1"/>
    </row>
    <row r="93" spans="1:10">
      <c r="B93" s="77">
        <v>12</v>
      </c>
      <c r="C93" s="78">
        <v>40550</v>
      </c>
      <c r="D93" s="69">
        <v>40</v>
      </c>
      <c r="E93" s="53">
        <v>-300</v>
      </c>
      <c r="F93" s="53" t="s">
        <v>357</v>
      </c>
      <c r="G93" s="52">
        <v>5000</v>
      </c>
      <c r="H93" s="14">
        <f>G93*E93</f>
        <v>-1500000</v>
      </c>
      <c r="I93" s="53">
        <v>23</v>
      </c>
      <c r="J93" s="1"/>
    </row>
    <row r="94" spans="1:10">
      <c r="B94" s="80"/>
      <c r="C94" s="81"/>
      <c r="D94" s="82"/>
      <c r="E94" s="60"/>
      <c r="F94" s="60"/>
      <c r="G94" s="70"/>
      <c r="H94" s="68"/>
      <c r="I94" s="60"/>
      <c r="J94" s="31"/>
    </row>
    <row r="95" spans="1:10">
      <c r="B95" s="79" t="s">
        <v>261</v>
      </c>
      <c r="C95" s="79" t="s">
        <v>455</v>
      </c>
      <c r="D95" s="79" t="s">
        <v>456</v>
      </c>
    </row>
    <row r="96" spans="1:10">
      <c r="B96" s="71">
        <v>20</v>
      </c>
      <c r="C96" s="71">
        <f>SUM(E90:E91)</f>
        <v>-300</v>
      </c>
      <c r="D96" s="72">
        <f>SUM(H90:H91)</f>
        <v>-1350000</v>
      </c>
    </row>
    <row r="97" spans="2:5">
      <c r="B97" s="71">
        <v>30</v>
      </c>
      <c r="C97" s="71">
        <f>E92</f>
        <v>-300</v>
      </c>
      <c r="D97" s="72">
        <f>SUM(H92)</f>
        <v>-1350000</v>
      </c>
    </row>
    <row r="98" spans="2:5">
      <c r="B98" s="71">
        <v>40</v>
      </c>
      <c r="C98" s="71">
        <f>E93</f>
        <v>-300</v>
      </c>
      <c r="D98" s="72">
        <f>SUM(H93)</f>
        <v>-1500000</v>
      </c>
    </row>
    <row r="101" spans="2:5">
      <c r="B101" t="s">
        <v>396</v>
      </c>
      <c r="C101" s="55"/>
      <c r="D101" s="60"/>
      <c r="E101" s="60"/>
    </row>
    <row r="102" spans="2:5">
      <c r="C102" s="55"/>
      <c r="D102" s="60"/>
      <c r="E102" s="60"/>
    </row>
    <row r="103" spans="2:5">
      <c r="B103" s="61" t="s">
        <v>480</v>
      </c>
      <c r="C103" s="61"/>
      <c r="D103" s="61"/>
      <c r="E103" s="61"/>
    </row>
    <row r="104" spans="2:5">
      <c r="B104" s="61"/>
      <c r="C104" s="61" t="s">
        <v>476</v>
      </c>
      <c r="D104" s="61"/>
      <c r="E104" s="61"/>
    </row>
    <row r="105" spans="2:5">
      <c r="B105" s="61"/>
      <c r="C105" s="61" t="s">
        <v>401</v>
      </c>
      <c r="D105" s="61"/>
      <c r="E105" s="61"/>
    </row>
    <row r="106" spans="2:5">
      <c r="B106" s="61"/>
      <c r="C106" s="61" t="s">
        <v>481</v>
      </c>
      <c r="D106" s="61"/>
      <c r="E106" s="61"/>
    </row>
    <row r="107" spans="2:5">
      <c r="B107" s="61"/>
      <c r="C107" s="61" t="s">
        <v>482</v>
      </c>
      <c r="D107" s="61"/>
      <c r="E107" s="61"/>
    </row>
    <row r="108" spans="2:5">
      <c r="B108" s="61"/>
      <c r="C108" s="61" t="s">
        <v>483</v>
      </c>
      <c r="D108" s="61"/>
      <c r="E108" s="61"/>
    </row>
    <row r="109" spans="2:5">
      <c r="B109" s="61" t="s">
        <v>395</v>
      </c>
      <c r="C109" s="61"/>
      <c r="D109" s="61"/>
      <c r="E109" s="61"/>
    </row>
    <row r="113" spans="1:7">
      <c r="A113" t="s">
        <v>422</v>
      </c>
      <c r="C113" s="55"/>
      <c r="E113" s="24"/>
    </row>
    <row r="114" spans="1:7">
      <c r="C114" s="55"/>
      <c r="E114" s="24"/>
    </row>
    <row r="115" spans="1:7">
      <c r="B115" s="61" t="s">
        <v>406</v>
      </c>
      <c r="C115" s="62"/>
      <c r="D115" s="61"/>
      <c r="E115" s="63"/>
      <c r="F115" s="61"/>
      <c r="G115" s="61"/>
    </row>
    <row r="116" spans="1:7">
      <c r="B116" s="61"/>
      <c r="C116" s="64" t="s">
        <v>490</v>
      </c>
      <c r="D116" s="61"/>
      <c r="E116" s="63"/>
      <c r="F116" s="61"/>
      <c r="G116" s="61"/>
    </row>
    <row r="117" spans="1:7">
      <c r="B117" s="61"/>
      <c r="C117" s="64" t="s">
        <v>491</v>
      </c>
      <c r="D117" s="61"/>
      <c r="E117" s="63"/>
      <c r="F117" s="61"/>
      <c r="G117" s="61"/>
    </row>
    <row r="118" spans="1:7">
      <c r="B118" s="61" t="s">
        <v>395</v>
      </c>
      <c r="C118" s="61"/>
      <c r="D118" s="61"/>
      <c r="E118" s="61"/>
      <c r="F118" s="61"/>
      <c r="G118" s="61"/>
    </row>
    <row r="119" spans="1:7">
      <c r="B119" s="61"/>
      <c r="C119" s="61"/>
      <c r="D119" s="61"/>
      <c r="E119" s="61"/>
      <c r="F119" s="61"/>
      <c r="G119" s="61"/>
    </row>
    <row r="121" spans="1:7">
      <c r="A121" t="s">
        <v>423</v>
      </c>
    </row>
    <row r="123" spans="1:7">
      <c r="B123" t="s">
        <v>492</v>
      </c>
    </row>
    <row r="124" spans="1:7">
      <c r="C124" t="s">
        <v>484</v>
      </c>
    </row>
    <row r="125" spans="1:7">
      <c r="C125" t="s">
        <v>485</v>
      </c>
    </row>
    <row r="126" spans="1:7">
      <c r="C126" t="s">
        <v>486</v>
      </c>
    </row>
    <row r="127" spans="1:7">
      <c r="C127" t="s">
        <v>487</v>
      </c>
    </row>
    <row r="128" spans="1:7">
      <c r="C128" t="s">
        <v>488</v>
      </c>
    </row>
    <row r="129" spans="3:3">
      <c r="C129" t="s">
        <v>489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showGridLines="0" workbookViewId="0">
      <selection activeCell="J6" sqref="J6"/>
    </sheetView>
  </sheetViews>
  <sheetFormatPr baseColWidth="10" defaultColWidth="8.83203125" defaultRowHeight="14" x14ac:dyDescent="0"/>
  <cols>
    <col min="1" max="1" width="12.5" customWidth="1"/>
    <col min="2" max="2" width="19.5" customWidth="1"/>
    <col min="3" max="3" width="13.33203125" customWidth="1"/>
    <col min="4" max="4" width="10" bestFit="1" customWidth="1"/>
    <col min="8" max="8" width="12.5" bestFit="1" customWidth="1"/>
    <col min="9" max="9" width="10" bestFit="1" customWidth="1"/>
  </cols>
  <sheetData>
    <row r="1" spans="1:10" ht="25">
      <c r="A1" s="28" t="s">
        <v>779</v>
      </c>
    </row>
    <row r="3" spans="1:10" ht="15">
      <c r="A3" s="93" t="s">
        <v>557</v>
      </c>
      <c r="B3" s="95" t="s">
        <v>699</v>
      </c>
      <c r="C3" s="27"/>
    </row>
    <row r="4" spans="1:10" ht="15">
      <c r="A4" s="93" t="s">
        <v>559</v>
      </c>
      <c r="B4" s="26" t="s">
        <v>698</v>
      </c>
      <c r="C4" s="96"/>
    </row>
    <row r="6" spans="1:10" ht="28">
      <c r="A6" s="97" t="s">
        <v>21</v>
      </c>
      <c r="B6" s="97" t="s">
        <v>562</v>
      </c>
      <c r="C6" s="97" t="s">
        <v>193</v>
      </c>
      <c r="D6" s="97" t="s">
        <v>549</v>
      </c>
      <c r="E6" s="97" t="s">
        <v>563</v>
      </c>
      <c r="F6" s="97" t="s">
        <v>550</v>
      </c>
      <c r="G6" s="97" t="s">
        <v>571</v>
      </c>
      <c r="H6" s="97" t="s">
        <v>572</v>
      </c>
      <c r="I6" s="97" t="s">
        <v>573</v>
      </c>
      <c r="J6" s="97" t="s">
        <v>568</v>
      </c>
    </row>
    <row r="7" spans="1:10">
      <c r="A7" s="98">
        <v>1</v>
      </c>
      <c r="B7" s="98" t="s">
        <v>702</v>
      </c>
      <c r="C7" s="98" t="s">
        <v>703</v>
      </c>
      <c r="D7" s="98" t="s">
        <v>704</v>
      </c>
      <c r="E7" s="98" t="s">
        <v>686</v>
      </c>
      <c r="F7" s="130">
        <v>40218</v>
      </c>
      <c r="G7" s="98" t="s">
        <v>687</v>
      </c>
      <c r="H7" s="131">
        <v>5600000</v>
      </c>
      <c r="I7" s="131">
        <v>45000</v>
      </c>
      <c r="J7" s="98"/>
    </row>
    <row r="8" spans="1:10">
      <c r="A8" s="98">
        <v>2</v>
      </c>
      <c r="B8" s="98" t="s">
        <v>702</v>
      </c>
      <c r="C8" s="98" t="s">
        <v>705</v>
      </c>
      <c r="D8" s="98" t="s">
        <v>704</v>
      </c>
      <c r="E8" s="98" t="s">
        <v>686</v>
      </c>
      <c r="F8" s="130">
        <v>40218</v>
      </c>
      <c r="G8" s="98" t="s">
        <v>687</v>
      </c>
      <c r="H8" s="131">
        <v>5600000</v>
      </c>
      <c r="I8" s="131">
        <v>45000</v>
      </c>
      <c r="J8" s="98"/>
    </row>
    <row r="9" spans="1:10">
      <c r="A9" s="98">
        <v>3</v>
      </c>
      <c r="B9" s="98" t="s">
        <v>702</v>
      </c>
      <c r="C9" s="98" t="s">
        <v>706</v>
      </c>
      <c r="D9" s="98" t="s">
        <v>704</v>
      </c>
      <c r="E9" s="98" t="s">
        <v>686</v>
      </c>
      <c r="F9" s="130">
        <v>40218</v>
      </c>
      <c r="G9" s="98" t="s">
        <v>687</v>
      </c>
      <c r="H9" s="131">
        <v>5600000</v>
      </c>
      <c r="I9" s="131">
        <v>45000</v>
      </c>
      <c r="J9" s="98"/>
    </row>
    <row r="10" spans="1:10">
      <c r="A10" s="98">
        <v>4</v>
      </c>
      <c r="B10" s="98" t="s">
        <v>707</v>
      </c>
      <c r="C10" s="98" t="s">
        <v>708</v>
      </c>
      <c r="D10" s="98" t="s">
        <v>709</v>
      </c>
      <c r="E10" s="98" t="s">
        <v>686</v>
      </c>
      <c r="F10" s="130">
        <v>40220</v>
      </c>
      <c r="G10" s="98" t="s">
        <v>687</v>
      </c>
      <c r="H10" s="131">
        <v>10000000</v>
      </c>
      <c r="I10" s="131">
        <v>50000</v>
      </c>
      <c r="J10" s="98"/>
    </row>
    <row r="13" spans="1:10">
      <c r="A13" t="s">
        <v>781</v>
      </c>
      <c r="B13" s="124" t="s">
        <v>780</v>
      </c>
    </row>
    <row r="14" spans="1:10">
      <c r="A14" t="s">
        <v>701</v>
      </c>
    </row>
    <row r="15" spans="1:10">
      <c r="A15" t="s">
        <v>710</v>
      </c>
    </row>
    <row r="16" spans="1:10">
      <c r="B16" t="s">
        <v>711</v>
      </c>
      <c r="D16" t="s">
        <v>712</v>
      </c>
    </row>
    <row r="17" spans="1:4">
      <c r="B17" t="s">
        <v>713</v>
      </c>
      <c r="D17" t="s">
        <v>698</v>
      </c>
    </row>
    <row r="19" spans="1:4">
      <c r="A19" t="s">
        <v>714</v>
      </c>
    </row>
    <row r="20" spans="1:4">
      <c r="A20" t="s">
        <v>723</v>
      </c>
    </row>
    <row r="22" spans="1:4">
      <c r="A22" t="s">
        <v>722</v>
      </c>
    </row>
    <row r="23" spans="1:4">
      <c r="A23">
        <v>0</v>
      </c>
      <c r="B23" t="s">
        <v>715</v>
      </c>
    </row>
    <row r="24" spans="1:4">
      <c r="C24" t="s">
        <v>718</v>
      </c>
    </row>
    <row r="25" spans="1:4">
      <c r="D25" t="s">
        <v>719</v>
      </c>
    </row>
    <row r="26" spans="1:4">
      <c r="D26" t="s">
        <v>720</v>
      </c>
    </row>
    <row r="27" spans="1:4">
      <c r="D27" t="s">
        <v>724</v>
      </c>
    </row>
    <row r="28" spans="1:4">
      <c r="C28" t="s">
        <v>721</v>
      </c>
    </row>
    <row r="29" spans="1:4">
      <c r="D29" t="s">
        <v>719</v>
      </c>
    </row>
    <row r="30" spans="1:4">
      <c r="D30" t="s">
        <v>720</v>
      </c>
    </row>
    <row r="32" spans="1:4">
      <c r="A32">
        <v>1</v>
      </c>
      <c r="B32" t="s">
        <v>715</v>
      </c>
    </row>
    <row r="36" spans="1:6">
      <c r="A36" t="s">
        <v>717</v>
      </c>
    </row>
    <row r="37" spans="1:6">
      <c r="B37" t="s">
        <v>725</v>
      </c>
    </row>
    <row r="38" spans="1:6">
      <c r="C38" t="s">
        <v>726</v>
      </c>
    </row>
    <row r="39" spans="1:6">
      <c r="D39" t="s">
        <v>737</v>
      </c>
    </row>
    <row r="40" spans="1:6">
      <c r="E40" t="s">
        <v>738</v>
      </c>
    </row>
    <row r="41" spans="1:6">
      <c r="D41" t="s">
        <v>21</v>
      </c>
      <c r="F41" t="s">
        <v>727</v>
      </c>
    </row>
    <row r="42" spans="1:6">
      <c r="D42" t="s">
        <v>562</v>
      </c>
      <c r="F42" t="s">
        <v>728</v>
      </c>
    </row>
    <row r="43" spans="1:6">
      <c r="D43" t="s">
        <v>193</v>
      </c>
      <c r="F43" t="s">
        <v>729</v>
      </c>
    </row>
    <row r="44" spans="1:6">
      <c r="D44" t="s">
        <v>549</v>
      </c>
      <c r="F44" t="s">
        <v>730</v>
      </c>
    </row>
    <row r="45" spans="1:6">
      <c r="D45" t="s">
        <v>563</v>
      </c>
      <c r="F45" t="s">
        <v>731</v>
      </c>
    </row>
    <row r="46" spans="1:6">
      <c r="D46" t="s">
        <v>550</v>
      </c>
      <c r="F46" t="s">
        <v>732</v>
      </c>
    </row>
    <row r="47" spans="1:6">
      <c r="D47" t="s">
        <v>571</v>
      </c>
      <c r="F47" t="s">
        <v>733</v>
      </c>
    </row>
    <row r="48" spans="1:6">
      <c r="D48" t="s">
        <v>572</v>
      </c>
      <c r="F48" t="s">
        <v>734</v>
      </c>
    </row>
    <row r="49" spans="1:6">
      <c r="D49" t="s">
        <v>573</v>
      </c>
      <c r="F49" t="s">
        <v>735</v>
      </c>
    </row>
    <row r="50" spans="1:6">
      <c r="D50" t="s">
        <v>568</v>
      </c>
      <c r="F50" t="s">
        <v>736</v>
      </c>
    </row>
    <row r="51" spans="1:6">
      <c r="C51" t="s">
        <v>395</v>
      </c>
    </row>
    <row r="52" spans="1:6">
      <c r="B52" t="s">
        <v>395</v>
      </c>
    </row>
    <row r="53" spans="1:6">
      <c r="A53" t="s">
        <v>395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showGridLines="0" workbookViewId="0">
      <selection activeCell="A16" sqref="A16"/>
    </sheetView>
  </sheetViews>
  <sheetFormatPr baseColWidth="10" defaultColWidth="8.83203125" defaultRowHeight="14" x14ac:dyDescent="0"/>
  <cols>
    <col min="1" max="1" width="18.5" customWidth="1"/>
    <col min="2" max="2" width="20.5" customWidth="1"/>
    <col min="3" max="3" width="11.6640625" bestFit="1" customWidth="1"/>
    <col min="10" max="10" width="12.5" bestFit="1" customWidth="1"/>
    <col min="11" max="11" width="11" bestFit="1" customWidth="1"/>
    <col min="12" max="12" width="12.5" bestFit="1" customWidth="1"/>
  </cols>
  <sheetData>
    <row r="1" spans="1:14" ht="25">
      <c r="A1" s="28" t="s">
        <v>570</v>
      </c>
    </row>
    <row r="3" spans="1:14" ht="15">
      <c r="A3" s="132" t="s">
        <v>557</v>
      </c>
      <c r="B3" s="135" t="s">
        <v>699</v>
      </c>
      <c r="C3" s="136" t="s">
        <v>119</v>
      </c>
    </row>
    <row r="4" spans="1:14" ht="15">
      <c r="A4" s="132" t="s">
        <v>559</v>
      </c>
      <c r="B4" s="26" t="s">
        <v>698</v>
      </c>
      <c r="C4" s="134"/>
    </row>
    <row r="5" spans="1:14" ht="15">
      <c r="A5" s="132" t="s">
        <v>693</v>
      </c>
      <c r="B5" s="94" t="s">
        <v>700</v>
      </c>
      <c r="C5" s="133"/>
    </row>
    <row r="6" spans="1:14" ht="15">
      <c r="A6" s="132"/>
      <c r="B6" s="31"/>
      <c r="C6" s="137"/>
    </row>
    <row r="7" spans="1:14">
      <c r="B7" t="s">
        <v>99</v>
      </c>
    </row>
    <row r="9" spans="1:14" ht="28">
      <c r="A9" s="97" t="s">
        <v>21</v>
      </c>
      <c r="B9" s="97" t="s">
        <v>562</v>
      </c>
      <c r="C9" s="97" t="s">
        <v>193</v>
      </c>
      <c r="D9" s="97" t="s">
        <v>549</v>
      </c>
      <c r="E9" s="97" t="s">
        <v>563</v>
      </c>
      <c r="F9" s="97" t="s">
        <v>564</v>
      </c>
      <c r="G9" s="97" t="s">
        <v>683</v>
      </c>
      <c r="H9" s="97" t="s">
        <v>565</v>
      </c>
      <c r="I9" s="97" t="s">
        <v>550</v>
      </c>
      <c r="J9" s="97" t="s">
        <v>566</v>
      </c>
      <c r="K9" s="97" t="s">
        <v>567</v>
      </c>
      <c r="L9" s="97" t="s">
        <v>506</v>
      </c>
      <c r="M9" s="97" t="s">
        <v>568</v>
      </c>
      <c r="N9" s="97" t="s">
        <v>569</v>
      </c>
    </row>
    <row r="10" spans="1:14">
      <c r="A10" s="98">
        <v>1</v>
      </c>
      <c r="B10" s="98" t="s">
        <v>684</v>
      </c>
      <c r="C10" s="98" t="s">
        <v>685</v>
      </c>
      <c r="D10" s="98" t="s">
        <v>511</v>
      </c>
      <c r="E10" s="98" t="s">
        <v>686</v>
      </c>
      <c r="F10" s="98" t="s">
        <v>687</v>
      </c>
      <c r="G10" s="98" t="s">
        <v>688</v>
      </c>
      <c r="H10" s="130">
        <v>40836</v>
      </c>
      <c r="I10" s="130">
        <v>40210</v>
      </c>
      <c r="J10" s="131">
        <v>5000000</v>
      </c>
      <c r="K10" s="131">
        <v>560000</v>
      </c>
      <c r="L10" s="131">
        <f>J10-K10</f>
        <v>4440000</v>
      </c>
      <c r="M10" s="98"/>
      <c r="N10" s="98"/>
    </row>
    <row r="11" spans="1:14">
      <c r="A11" s="98">
        <v>2</v>
      </c>
      <c r="B11" s="98" t="s">
        <v>684</v>
      </c>
      <c r="C11" s="98" t="s">
        <v>689</v>
      </c>
      <c r="D11" s="98" t="s">
        <v>511</v>
      </c>
      <c r="E11" s="98" t="s">
        <v>686</v>
      </c>
      <c r="F11" s="98" t="s">
        <v>687</v>
      </c>
      <c r="G11" s="98" t="s">
        <v>688</v>
      </c>
      <c r="H11" s="130">
        <v>40836</v>
      </c>
      <c r="I11" s="130">
        <v>40179</v>
      </c>
      <c r="J11" s="131">
        <v>5000000</v>
      </c>
      <c r="K11" s="131">
        <v>1000000</v>
      </c>
      <c r="L11" s="131">
        <f>J11-K11</f>
        <v>4000000</v>
      </c>
      <c r="M11" s="98"/>
      <c r="N11" s="98"/>
    </row>
    <row r="12" spans="1:14">
      <c r="A12" s="98"/>
      <c r="B12" s="98"/>
      <c r="C12" s="98"/>
      <c r="D12" s="98"/>
      <c r="E12" s="98"/>
      <c r="F12" s="98"/>
      <c r="G12" s="98"/>
      <c r="H12" s="98"/>
      <c r="I12" s="98"/>
      <c r="J12" s="131"/>
      <c r="K12" s="131"/>
      <c r="L12" s="131"/>
      <c r="M12" s="98"/>
      <c r="N12" s="98"/>
    </row>
    <row r="13" spans="1:14">
      <c r="A13" s="98"/>
      <c r="B13" s="98"/>
      <c r="C13" s="98"/>
      <c r="D13" s="98"/>
      <c r="E13" s="98"/>
      <c r="F13" s="98"/>
      <c r="G13" s="98"/>
      <c r="H13" s="98"/>
      <c r="I13" s="98"/>
      <c r="J13" s="131"/>
      <c r="K13" s="131"/>
      <c r="L13" s="131"/>
      <c r="M13" s="98"/>
      <c r="N13" s="98"/>
    </row>
    <row r="15" spans="1:14">
      <c r="A15" t="s">
        <v>781</v>
      </c>
      <c r="B15" t="s">
        <v>783</v>
      </c>
    </row>
    <row r="16" spans="1:14">
      <c r="A16" t="s">
        <v>690</v>
      </c>
    </row>
    <row r="18" spans="1:5">
      <c r="A18" t="s">
        <v>691</v>
      </c>
      <c r="B18" t="s">
        <v>692</v>
      </c>
    </row>
    <row r="19" spans="1:5">
      <c r="B19" t="s">
        <v>697</v>
      </c>
    </row>
    <row r="21" spans="1:5">
      <c r="A21" t="s">
        <v>696</v>
      </c>
    </row>
    <row r="22" spans="1:5">
      <c r="A22" t="s">
        <v>743</v>
      </c>
    </row>
    <row r="24" spans="1:5">
      <c r="A24" t="s">
        <v>742</v>
      </c>
    </row>
    <row r="25" spans="1:5">
      <c r="B25" t="s">
        <v>739</v>
      </c>
    </row>
    <row r="26" spans="1:5">
      <c r="C26" t="s">
        <v>740</v>
      </c>
      <c r="E26" t="s">
        <v>716</v>
      </c>
    </row>
    <row r="27" spans="1:5">
      <c r="C27" t="s">
        <v>741</v>
      </c>
      <c r="E27" t="s">
        <v>716</v>
      </c>
    </row>
    <row r="28" spans="1:5">
      <c r="B28" t="s">
        <v>739</v>
      </c>
    </row>
    <row r="29" spans="1:5">
      <c r="C29" t="s">
        <v>740</v>
      </c>
      <c r="E29" t="s">
        <v>716</v>
      </c>
    </row>
    <row r="33" spans="1:5">
      <c r="A33" t="s">
        <v>744</v>
      </c>
    </row>
    <row r="34" spans="1:5">
      <c r="B34" t="s">
        <v>745</v>
      </c>
    </row>
    <row r="35" spans="1:5">
      <c r="C35" t="s">
        <v>21</v>
      </c>
      <c r="E35" t="s">
        <v>694</v>
      </c>
    </row>
    <row r="36" spans="1:5">
      <c r="C36" t="s">
        <v>562</v>
      </c>
      <c r="E36" t="s">
        <v>746</v>
      </c>
    </row>
    <row r="37" spans="1:5">
      <c r="C37" s="24" t="s">
        <v>193</v>
      </c>
      <c r="E37" t="s">
        <v>747</v>
      </c>
    </row>
    <row r="38" spans="1:5">
      <c r="C38" s="24" t="s">
        <v>549</v>
      </c>
      <c r="E38" t="s">
        <v>748</v>
      </c>
    </row>
    <row r="39" spans="1:5">
      <c r="C39" s="24" t="s">
        <v>563</v>
      </c>
      <c r="E39" t="s">
        <v>749</v>
      </c>
    </row>
    <row r="40" spans="1:5">
      <c r="C40" s="24" t="s">
        <v>564</v>
      </c>
      <c r="E40" t="s">
        <v>750</v>
      </c>
    </row>
    <row r="41" spans="1:5">
      <c r="C41" s="24" t="s">
        <v>683</v>
      </c>
      <c r="E41" t="s">
        <v>751</v>
      </c>
    </row>
    <row r="42" spans="1:5">
      <c r="C42" s="24" t="s">
        <v>565</v>
      </c>
      <c r="E42" t="s">
        <v>752</v>
      </c>
    </row>
    <row r="43" spans="1:5">
      <c r="C43" s="24" t="s">
        <v>550</v>
      </c>
      <c r="E43" t="s">
        <v>753</v>
      </c>
    </row>
    <row r="44" spans="1:5">
      <c r="C44" s="24" t="s">
        <v>566</v>
      </c>
      <c r="E44" t="s">
        <v>754</v>
      </c>
    </row>
    <row r="45" spans="1:5">
      <c r="C45" s="24" t="s">
        <v>567</v>
      </c>
      <c r="E45" t="s">
        <v>755</v>
      </c>
    </row>
    <row r="46" spans="1:5">
      <c r="C46" s="24" t="s">
        <v>506</v>
      </c>
      <c r="E46" t="s">
        <v>756</v>
      </c>
    </row>
    <row r="47" spans="1:5">
      <c r="C47" t="s">
        <v>695</v>
      </c>
      <c r="E47" t="s">
        <v>757</v>
      </c>
    </row>
    <row r="48" spans="1:5">
      <c r="C48" t="s">
        <v>569</v>
      </c>
    </row>
    <row r="49" spans="1:2">
      <c r="B49" t="s">
        <v>395</v>
      </c>
    </row>
    <row r="50" spans="1:2">
      <c r="A50" t="s">
        <v>395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D25" sqref="D25"/>
    </sheetView>
  </sheetViews>
  <sheetFormatPr baseColWidth="10" defaultColWidth="8.83203125" defaultRowHeight="14" x14ac:dyDescent="0"/>
  <cols>
    <col min="1" max="1" width="6.5" customWidth="1"/>
    <col min="2" max="2" width="16.83203125" customWidth="1"/>
    <col min="3" max="3" width="11.83203125" bestFit="1" customWidth="1"/>
  </cols>
  <sheetData>
    <row r="3" spans="1:3">
      <c r="A3" s="11" t="s">
        <v>160</v>
      </c>
    </row>
    <row r="6" spans="1:3">
      <c r="A6" t="s">
        <v>21</v>
      </c>
      <c r="C6" s="1"/>
    </row>
    <row r="7" spans="1:3">
      <c r="A7" t="s">
        <v>161</v>
      </c>
      <c r="C7" s="1"/>
    </row>
    <row r="8" spans="1:3">
      <c r="A8" t="s">
        <v>162</v>
      </c>
      <c r="C8" s="1" t="s">
        <v>168</v>
      </c>
    </row>
    <row r="9" spans="1:3">
      <c r="A9" t="s">
        <v>163</v>
      </c>
      <c r="C9" s="1"/>
    </row>
    <row r="10" spans="1:3">
      <c r="A10" t="s">
        <v>164</v>
      </c>
      <c r="C10" s="1" t="s">
        <v>167</v>
      </c>
    </row>
    <row r="11" spans="1:3">
      <c r="A11" t="s">
        <v>165</v>
      </c>
      <c r="C11" s="1" t="s">
        <v>166</v>
      </c>
    </row>
    <row r="14" spans="1:3">
      <c r="A14" s="1" t="s">
        <v>21</v>
      </c>
      <c r="B14" s="1" t="s">
        <v>65</v>
      </c>
      <c r="C14" s="1" t="s">
        <v>3</v>
      </c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20" spans="1:3">
      <c r="C20" t="s">
        <v>169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workbookViewId="0">
      <selection activeCell="E29" sqref="E29"/>
    </sheetView>
  </sheetViews>
  <sheetFormatPr baseColWidth="10" defaultColWidth="8.83203125" defaultRowHeight="14" x14ac:dyDescent="0"/>
  <cols>
    <col min="1" max="1" width="13.83203125" style="23" customWidth="1"/>
    <col min="2" max="2" width="34" style="23" customWidth="1"/>
    <col min="3" max="3" width="19.5" style="23" customWidth="1"/>
    <col min="4" max="4" width="12.6640625" style="23" customWidth="1"/>
    <col min="5" max="5" width="10.33203125" style="23" bestFit="1" customWidth="1"/>
    <col min="6" max="6" width="16.1640625" style="23" bestFit="1" customWidth="1"/>
    <col min="7" max="10" width="18.5" style="23" customWidth="1"/>
    <col min="11" max="16384" width="8.83203125" style="23"/>
  </cols>
  <sheetData>
    <row r="1" spans="1:10" ht="25">
      <c r="A1" s="28" t="s">
        <v>561</v>
      </c>
    </row>
    <row r="3" spans="1:10">
      <c r="A3" s="112" t="s">
        <v>557</v>
      </c>
      <c r="B3" s="113">
        <v>40238</v>
      </c>
      <c r="C3" s="114"/>
    </row>
    <row r="4" spans="1:10">
      <c r="A4" s="112" t="s">
        <v>559</v>
      </c>
      <c r="B4" s="51" t="s">
        <v>615</v>
      </c>
      <c r="C4" s="115"/>
    </row>
    <row r="5" spans="1:10">
      <c r="A5" s="112" t="s">
        <v>560</v>
      </c>
      <c r="B5" s="51" t="s">
        <v>616</v>
      </c>
      <c r="C5" s="115"/>
    </row>
    <row r="6" spans="1:10">
      <c r="A6" s="112"/>
      <c r="B6" s="114"/>
      <c r="C6" s="115"/>
    </row>
    <row r="7" spans="1:10">
      <c r="B7" s="116" t="s">
        <v>99</v>
      </c>
    </row>
    <row r="8" spans="1:10">
      <c r="B8" s="116"/>
    </row>
    <row r="9" spans="1:10" s="118" customFormat="1" ht="38.25" customHeight="1">
      <c r="A9" s="117" t="s">
        <v>21</v>
      </c>
      <c r="B9" s="117" t="s">
        <v>193</v>
      </c>
      <c r="C9" s="117" t="s">
        <v>549</v>
      </c>
      <c r="D9" s="117" t="s">
        <v>550</v>
      </c>
      <c r="E9" s="117" t="s">
        <v>551</v>
      </c>
      <c r="F9" s="121" t="s">
        <v>552</v>
      </c>
      <c r="G9" s="121" t="s">
        <v>553</v>
      </c>
      <c r="H9" s="121" t="s">
        <v>554</v>
      </c>
      <c r="I9" s="121" t="s">
        <v>555</v>
      </c>
      <c r="J9" s="121" t="s">
        <v>556</v>
      </c>
    </row>
    <row r="10" spans="1:10">
      <c r="A10" s="119">
        <v>1</v>
      </c>
      <c r="B10" s="119" t="s">
        <v>613</v>
      </c>
      <c r="C10" s="119" t="s">
        <v>614</v>
      </c>
      <c r="D10" s="122">
        <v>40612</v>
      </c>
      <c r="E10" s="122">
        <v>41708</v>
      </c>
      <c r="F10" s="120">
        <v>5600000</v>
      </c>
      <c r="G10" s="120"/>
      <c r="H10" s="120"/>
      <c r="I10" s="120"/>
      <c r="J10" s="120"/>
    </row>
    <row r="11" spans="1:10">
      <c r="A11" s="119">
        <v>2</v>
      </c>
      <c r="B11" s="119" t="s">
        <v>617</v>
      </c>
      <c r="C11" s="119" t="s">
        <v>614</v>
      </c>
      <c r="D11" s="122">
        <v>40613</v>
      </c>
      <c r="E11" s="122">
        <v>41709</v>
      </c>
      <c r="F11" s="120">
        <v>5600000</v>
      </c>
      <c r="G11" s="120"/>
      <c r="H11" s="120"/>
      <c r="I11" s="120"/>
      <c r="J11" s="120"/>
    </row>
    <row r="12" spans="1:10">
      <c r="A12" s="119">
        <v>3</v>
      </c>
      <c r="B12" s="119" t="s">
        <v>618</v>
      </c>
      <c r="C12" s="119" t="s">
        <v>614</v>
      </c>
      <c r="D12" s="122">
        <v>40614</v>
      </c>
      <c r="E12" s="122">
        <v>41710</v>
      </c>
      <c r="F12" s="120">
        <v>5600000</v>
      </c>
      <c r="G12" s="120"/>
      <c r="H12" s="120"/>
      <c r="I12" s="120"/>
      <c r="J12" s="120"/>
    </row>
    <row r="13" spans="1:10">
      <c r="A13" s="119"/>
      <c r="B13" s="119"/>
      <c r="C13" s="119"/>
      <c r="D13" s="123"/>
      <c r="E13" s="123"/>
      <c r="F13" s="120"/>
      <c r="G13" s="120"/>
      <c r="H13" s="120"/>
      <c r="I13" s="120"/>
      <c r="J13" s="120"/>
    </row>
    <row r="14" spans="1:10">
      <c r="A14" s="119"/>
      <c r="B14" s="119"/>
      <c r="C14" s="119"/>
      <c r="D14" s="123"/>
      <c r="E14" s="123"/>
      <c r="F14" s="120"/>
      <c r="G14" s="120"/>
      <c r="H14" s="120"/>
      <c r="I14" s="120"/>
      <c r="J14" s="120"/>
    </row>
    <row r="15" spans="1:10">
      <c r="A15" s="119"/>
      <c r="B15" s="119"/>
      <c r="C15" s="119"/>
      <c r="D15" s="123"/>
      <c r="E15" s="123"/>
      <c r="F15" s="120"/>
      <c r="G15" s="120"/>
      <c r="H15" s="120"/>
      <c r="I15" s="120"/>
      <c r="J15" s="120"/>
    </row>
    <row r="16" spans="1:10">
      <c r="A16" s="119"/>
      <c r="B16" s="119"/>
      <c r="C16" s="119"/>
      <c r="D16" s="123"/>
      <c r="E16" s="123"/>
      <c r="F16" s="120"/>
      <c r="G16" s="120"/>
      <c r="H16" s="120"/>
      <c r="I16" s="120"/>
      <c r="J16" s="120"/>
    </row>
    <row r="17" spans="1:10">
      <c r="A17" s="119"/>
      <c r="B17" s="119"/>
      <c r="C17" s="119"/>
      <c r="D17" s="123"/>
      <c r="E17" s="123"/>
      <c r="F17" s="120"/>
      <c r="G17" s="120"/>
      <c r="H17" s="120"/>
      <c r="I17" s="120"/>
      <c r="J17" s="120"/>
    </row>
    <row r="21" spans="1:10">
      <c r="A21" t="s">
        <v>681</v>
      </c>
      <c r="B21" t="s">
        <v>682</v>
      </c>
    </row>
    <row r="22" spans="1:10">
      <c r="A22" s="23" t="s">
        <v>612</v>
      </c>
    </row>
    <row r="23" spans="1:10">
      <c r="A23" t="s">
        <v>679</v>
      </c>
      <c r="B23" s="23" t="s">
        <v>680</v>
      </c>
    </row>
    <row r="24" spans="1:10">
      <c r="A24"/>
      <c r="B24" t="s">
        <v>341</v>
      </c>
    </row>
    <row r="25" spans="1:10">
      <c r="A25"/>
      <c r="B25" t="s">
        <v>535</v>
      </c>
    </row>
    <row r="26" spans="1:10">
      <c r="A26" t="s">
        <v>678</v>
      </c>
      <c r="B26"/>
    </row>
    <row r="28" spans="1:10">
      <c r="B28" s="126" t="s">
        <v>672</v>
      </c>
      <c r="C28" s="31" t="s">
        <v>673</v>
      </c>
    </row>
    <row r="29" spans="1:10">
      <c r="B29" s="127" t="s">
        <v>193</v>
      </c>
      <c r="C29" s="31" t="s">
        <v>242</v>
      </c>
    </row>
    <row r="30" spans="1:10">
      <c r="B30" s="127" t="s">
        <v>549</v>
      </c>
      <c r="C30" s="31" t="s">
        <v>254</v>
      </c>
    </row>
    <row r="31" spans="1:10">
      <c r="B31" s="127" t="s">
        <v>550</v>
      </c>
      <c r="C31" s="31" t="s">
        <v>671</v>
      </c>
    </row>
    <row r="32" spans="1:10">
      <c r="B32" s="127" t="s">
        <v>551</v>
      </c>
      <c r="C32" s="31" t="s">
        <v>665</v>
      </c>
    </row>
    <row r="33" spans="2:3">
      <c r="B33" s="128" t="s">
        <v>552</v>
      </c>
      <c r="C33" s="31" t="s">
        <v>257</v>
      </c>
    </row>
    <row r="34" spans="2:3">
      <c r="B34" s="128" t="s">
        <v>553</v>
      </c>
      <c r="C34" s="31" t="s">
        <v>639</v>
      </c>
    </row>
    <row r="35" spans="2:3">
      <c r="B35" s="128" t="s">
        <v>554</v>
      </c>
      <c r="C35" s="31" t="s">
        <v>676</v>
      </c>
    </row>
    <row r="36" spans="2:3">
      <c r="B36" s="128" t="s">
        <v>555</v>
      </c>
      <c r="C36" s="46" t="s">
        <v>619</v>
      </c>
    </row>
    <row r="37" spans="2:3">
      <c r="B37" s="128" t="s">
        <v>556</v>
      </c>
      <c r="C37" s="46" t="s">
        <v>620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topLeftCell="A34" workbookViewId="0">
      <selection activeCell="A40" sqref="A40"/>
    </sheetView>
  </sheetViews>
  <sheetFormatPr baseColWidth="10" defaultColWidth="8.83203125" defaultRowHeight="14" x14ac:dyDescent="0"/>
  <cols>
    <col min="1" max="1" width="12.5" customWidth="1"/>
    <col min="2" max="2" width="30" customWidth="1"/>
    <col min="3" max="3" width="34.5" customWidth="1"/>
    <col min="4" max="6" width="17.6640625" customWidth="1"/>
  </cols>
  <sheetData>
    <row r="1" spans="1:6" ht="25">
      <c r="A1" s="28" t="s">
        <v>759</v>
      </c>
    </row>
    <row r="3" spans="1:6" ht="15">
      <c r="A3" s="93" t="s">
        <v>557</v>
      </c>
      <c r="B3" s="106" t="s">
        <v>699</v>
      </c>
      <c r="C3" s="31"/>
    </row>
    <row r="4" spans="1:6">
      <c r="A4" t="s">
        <v>559</v>
      </c>
      <c r="B4" s="1" t="s">
        <v>698</v>
      </c>
      <c r="C4" s="31"/>
    </row>
    <row r="6" spans="1:6" ht="30">
      <c r="A6" s="99" t="s">
        <v>21</v>
      </c>
      <c r="B6" s="99" t="s">
        <v>574</v>
      </c>
      <c r="C6" s="99" t="s">
        <v>552</v>
      </c>
      <c r="D6" s="99" t="s">
        <v>575</v>
      </c>
      <c r="E6" s="99" t="s">
        <v>576</v>
      </c>
      <c r="F6" s="99" t="s">
        <v>577</v>
      </c>
    </row>
    <row r="7" spans="1:6" ht="15">
      <c r="A7" s="100">
        <v>1</v>
      </c>
      <c r="B7" s="101" t="s">
        <v>578</v>
      </c>
      <c r="C7" s="101"/>
      <c r="D7" s="101"/>
      <c r="E7" s="101"/>
      <c r="F7" s="101"/>
    </row>
    <row r="8" spans="1:6" ht="15">
      <c r="A8" s="100">
        <v>2</v>
      </c>
      <c r="B8" s="101" t="s">
        <v>579</v>
      </c>
      <c r="C8" s="101"/>
      <c r="D8" s="101"/>
      <c r="E8" s="101"/>
      <c r="F8" s="101"/>
    </row>
    <row r="9" spans="1:6" ht="15">
      <c r="A9" s="100">
        <v>3</v>
      </c>
      <c r="B9" s="101" t="s">
        <v>580</v>
      </c>
      <c r="C9" s="101"/>
      <c r="D9" s="101"/>
      <c r="E9" s="101"/>
      <c r="F9" s="101"/>
    </row>
    <row r="10" spans="1:6" s="103" customFormat="1" ht="15">
      <c r="A10" s="102">
        <v>4</v>
      </c>
      <c r="B10" s="104" t="s">
        <v>581</v>
      </c>
      <c r="C10" s="105"/>
      <c r="D10" s="105"/>
      <c r="E10" s="105"/>
      <c r="F10" s="105"/>
    </row>
    <row r="11" spans="1:6" ht="15">
      <c r="A11" s="100">
        <v>5</v>
      </c>
      <c r="B11" s="101" t="s">
        <v>582</v>
      </c>
      <c r="C11" s="101"/>
      <c r="D11" s="101"/>
      <c r="E11" s="101"/>
      <c r="F11" s="101"/>
    </row>
    <row r="12" spans="1:6" ht="15">
      <c r="A12" s="100">
        <v>6</v>
      </c>
      <c r="B12" s="101" t="s">
        <v>583</v>
      </c>
      <c r="C12" s="101"/>
      <c r="D12" s="101"/>
      <c r="E12" s="101"/>
      <c r="F12" s="101"/>
    </row>
    <row r="13" spans="1:6" ht="15">
      <c r="A13" s="100">
        <v>7</v>
      </c>
      <c r="B13" s="101" t="s">
        <v>584</v>
      </c>
      <c r="C13" s="101"/>
      <c r="D13" s="101"/>
      <c r="E13" s="101"/>
      <c r="F13" s="101"/>
    </row>
    <row r="15" spans="1:6" ht="15">
      <c r="A15" t="s">
        <v>781</v>
      </c>
      <c r="B15" s="142" t="s">
        <v>782</v>
      </c>
    </row>
    <row r="17" spans="1:9">
      <c r="A17" t="s">
        <v>772</v>
      </c>
      <c r="B17" t="s">
        <v>771</v>
      </c>
    </row>
    <row r="18" spans="1:9">
      <c r="B18" t="s">
        <v>765</v>
      </c>
    </row>
    <row r="19" spans="1:9">
      <c r="C19" t="s">
        <v>766</v>
      </c>
    </row>
    <row r="20" spans="1:9">
      <c r="C20" t="s">
        <v>767</v>
      </c>
    </row>
    <row r="21" spans="1:9">
      <c r="C21" s="145" t="s">
        <v>826</v>
      </c>
    </row>
    <row r="22" spans="1:9">
      <c r="C22" t="s">
        <v>768</v>
      </c>
    </row>
    <row r="23" spans="1:9">
      <c r="B23" t="s">
        <v>769</v>
      </c>
    </row>
    <row r="24" spans="1:9">
      <c r="A24" t="s">
        <v>770</v>
      </c>
    </row>
    <row r="26" spans="1:9">
      <c r="A26" t="s">
        <v>758</v>
      </c>
      <c r="H26" s="13"/>
      <c r="I26" s="13"/>
    </row>
    <row r="27" spans="1:9">
      <c r="H27" s="13"/>
      <c r="I27" s="13"/>
    </row>
    <row r="28" spans="1:9">
      <c r="A28" t="s">
        <v>764</v>
      </c>
      <c r="H28" s="13"/>
      <c r="I28" s="13"/>
    </row>
    <row r="29" spans="1:9">
      <c r="B29" t="s">
        <v>719</v>
      </c>
      <c r="C29" t="s">
        <v>760</v>
      </c>
      <c r="E29" s="140">
        <v>6</v>
      </c>
      <c r="H29" s="13"/>
      <c r="I29" s="13"/>
    </row>
    <row r="30" spans="1:9">
      <c r="C30" t="s">
        <v>761</v>
      </c>
      <c r="E30" t="s">
        <v>762</v>
      </c>
      <c r="F30" s="13">
        <v>560000000</v>
      </c>
      <c r="H30" s="13"/>
      <c r="I30" s="13"/>
    </row>
    <row r="31" spans="1:9">
      <c r="E31" t="s">
        <v>763</v>
      </c>
      <c r="F31" s="13">
        <v>43430003</v>
      </c>
    </row>
    <row r="32" spans="1:9">
      <c r="B32" t="s">
        <v>720</v>
      </c>
      <c r="C32" t="s">
        <v>760</v>
      </c>
      <c r="E32" s="140">
        <v>5</v>
      </c>
    </row>
    <row r="33" spans="1:6" ht="15">
      <c r="A33" s="138"/>
      <c r="C33" t="s">
        <v>761</v>
      </c>
      <c r="E33" t="s">
        <v>762</v>
      </c>
      <c r="F33" s="13">
        <v>343000000</v>
      </c>
    </row>
    <row r="34" spans="1:6" ht="15">
      <c r="A34" s="139"/>
      <c r="E34" t="s">
        <v>763</v>
      </c>
      <c r="F34" s="13">
        <v>24320000</v>
      </c>
    </row>
    <row r="35" spans="1:6">
      <c r="B35" t="s">
        <v>724</v>
      </c>
      <c r="C35" t="s">
        <v>760</v>
      </c>
      <c r="E35" s="140">
        <v>5</v>
      </c>
    </row>
    <row r="36" spans="1:6">
      <c r="C36" t="s">
        <v>761</v>
      </c>
      <c r="E36" t="s">
        <v>762</v>
      </c>
      <c r="F36" s="13">
        <v>2344000000</v>
      </c>
    </row>
    <row r="37" spans="1:6">
      <c r="E37" t="s">
        <v>763</v>
      </c>
      <c r="F37" s="13">
        <v>43250000</v>
      </c>
    </row>
    <row r="39" spans="1:6" ht="15">
      <c r="A39" s="139"/>
    </row>
    <row r="40" spans="1:6" ht="15">
      <c r="A40" s="141" t="s">
        <v>773</v>
      </c>
    </row>
    <row r="41" spans="1:6" ht="15">
      <c r="A41" s="139"/>
      <c r="B41" t="s">
        <v>21</v>
      </c>
      <c r="C41" t="s">
        <v>727</v>
      </c>
    </row>
    <row r="42" spans="1:6" ht="15">
      <c r="A42" s="139"/>
      <c r="B42" t="s">
        <v>574</v>
      </c>
      <c r="C42" t="s">
        <v>774</v>
      </c>
    </row>
    <row r="43" spans="1:6" ht="15">
      <c r="A43" s="139"/>
      <c r="B43" t="s">
        <v>552</v>
      </c>
      <c r="C43" t="s">
        <v>775</v>
      </c>
    </row>
    <row r="44" spans="1:6">
      <c r="B44" t="s">
        <v>575</v>
      </c>
      <c r="C44" t="s">
        <v>776</v>
      </c>
    </row>
    <row r="45" spans="1:6" ht="15">
      <c r="A45" s="139"/>
      <c r="B45" t="s">
        <v>576</v>
      </c>
      <c r="C45" t="s">
        <v>777</v>
      </c>
    </row>
    <row r="46" spans="1:6" ht="15">
      <c r="A46" s="139"/>
      <c r="B46" t="s">
        <v>577</v>
      </c>
      <c r="C46" t="s">
        <v>778</v>
      </c>
    </row>
    <row r="47" spans="1:6" ht="15">
      <c r="A47" s="141" t="s">
        <v>395</v>
      </c>
    </row>
    <row r="48" spans="1:6" ht="15">
      <c r="A48" s="139"/>
    </row>
    <row r="49" spans="1:1" ht="15">
      <c r="A49" s="139"/>
    </row>
    <row r="51" spans="1:1" ht="15">
      <c r="A51" s="139"/>
    </row>
    <row r="52" spans="1:1" ht="15">
      <c r="A52" s="13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showGridLines="0" topLeftCell="A52" workbookViewId="0">
      <selection activeCell="I35" sqref="I35"/>
    </sheetView>
  </sheetViews>
  <sheetFormatPr baseColWidth="10" defaultColWidth="8.83203125" defaultRowHeight="14" x14ac:dyDescent="0"/>
  <cols>
    <col min="1" max="1" width="11.6640625" customWidth="1"/>
    <col min="2" max="2" width="23.33203125" customWidth="1"/>
    <col min="3" max="5" width="12.33203125" customWidth="1"/>
    <col min="6" max="6" width="14.1640625" customWidth="1"/>
    <col min="7" max="18" width="12.33203125" customWidth="1"/>
  </cols>
  <sheetData>
    <row r="1" spans="1:18" ht="25">
      <c r="A1" s="28" t="s">
        <v>785</v>
      </c>
    </row>
    <row r="3" spans="1:18" ht="15">
      <c r="A3" s="93" t="s">
        <v>557</v>
      </c>
      <c r="B3" s="106" t="s">
        <v>558</v>
      </c>
    </row>
    <row r="4" spans="1:18" ht="15">
      <c r="A4" s="93" t="s">
        <v>559</v>
      </c>
      <c r="B4" s="1" t="s">
        <v>558</v>
      </c>
    </row>
    <row r="6" spans="1:18" ht="45">
      <c r="A6" s="111" t="s">
        <v>21</v>
      </c>
      <c r="B6" s="111" t="s">
        <v>574</v>
      </c>
      <c r="C6" s="99" t="s">
        <v>552</v>
      </c>
      <c r="D6" s="107" t="s">
        <v>819</v>
      </c>
      <c r="E6" s="107" t="s">
        <v>820</v>
      </c>
      <c r="F6" s="99" t="s">
        <v>602</v>
      </c>
      <c r="G6" s="99" t="s">
        <v>42</v>
      </c>
      <c r="H6" s="99" t="s">
        <v>43</v>
      </c>
      <c r="I6" s="99" t="s">
        <v>44</v>
      </c>
      <c r="J6" s="99" t="s">
        <v>45</v>
      </c>
      <c r="K6" s="99" t="s">
        <v>46</v>
      </c>
      <c r="L6" s="99" t="s">
        <v>47</v>
      </c>
      <c r="M6" s="99" t="s">
        <v>48</v>
      </c>
      <c r="N6" s="99" t="s">
        <v>49</v>
      </c>
      <c r="O6" s="99" t="s">
        <v>50</v>
      </c>
      <c r="P6" s="99" t="s">
        <v>51</v>
      </c>
      <c r="Q6" s="99" t="s">
        <v>52</v>
      </c>
      <c r="R6" s="99" t="s">
        <v>53</v>
      </c>
    </row>
    <row r="7" spans="1:18" ht="15">
      <c r="A7" s="100">
        <v>1</v>
      </c>
      <c r="B7" s="101" t="s">
        <v>578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>
      <c r="A8" s="100">
        <v>2</v>
      </c>
      <c r="B8" s="101" t="s">
        <v>579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>
      <c r="A9" s="100">
        <v>3</v>
      </c>
      <c r="B9" s="101" t="s">
        <v>580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>
      <c r="A10" s="102">
        <v>4</v>
      </c>
      <c r="B10" s="104" t="s">
        <v>581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>
      <c r="A11" s="100">
        <v>5</v>
      </c>
      <c r="B11" s="101" t="s">
        <v>582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>
      <c r="A12" s="108">
        <v>6</v>
      </c>
      <c r="B12" s="109" t="s">
        <v>583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">
      <c r="A13" s="100">
        <v>7</v>
      </c>
      <c r="B13" s="101" t="s">
        <v>584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6" spans="1:18">
      <c r="B16" s="124"/>
    </row>
    <row r="17" spans="1:3" ht="15">
      <c r="A17" t="s">
        <v>781</v>
      </c>
      <c r="B17" s="143" t="s">
        <v>786</v>
      </c>
    </row>
    <row r="19" spans="1:3">
      <c r="A19" t="s">
        <v>772</v>
      </c>
      <c r="B19" t="s">
        <v>771</v>
      </c>
    </row>
    <row r="20" spans="1:3">
      <c r="B20" t="s">
        <v>765</v>
      </c>
    </row>
    <row r="21" spans="1:3">
      <c r="C21" t="s">
        <v>766</v>
      </c>
    </row>
    <row r="22" spans="1:3">
      <c r="C22" t="s">
        <v>767</v>
      </c>
    </row>
    <row r="23" spans="1:3">
      <c r="C23" s="144" t="s">
        <v>787</v>
      </c>
    </row>
    <row r="24" spans="1:3">
      <c r="C24" s="144" t="s">
        <v>788</v>
      </c>
    </row>
    <row r="25" spans="1:3">
      <c r="C25" s="144" t="s">
        <v>801</v>
      </c>
    </row>
    <row r="26" spans="1:3">
      <c r="C26" s="144" t="s">
        <v>789</v>
      </c>
    </row>
    <row r="27" spans="1:3">
      <c r="C27" s="144" t="s">
        <v>790</v>
      </c>
    </row>
    <row r="28" spans="1:3">
      <c r="C28" s="144" t="s">
        <v>800</v>
      </c>
    </row>
    <row r="29" spans="1:3">
      <c r="C29" s="144" t="s">
        <v>799</v>
      </c>
    </row>
    <row r="30" spans="1:3">
      <c r="C30" s="144" t="s">
        <v>798</v>
      </c>
    </row>
    <row r="31" spans="1:3">
      <c r="C31" s="144" t="s">
        <v>797</v>
      </c>
    </row>
    <row r="32" spans="1:3">
      <c r="C32" s="144" t="s">
        <v>796</v>
      </c>
    </row>
    <row r="33" spans="1:6">
      <c r="C33" s="144" t="s">
        <v>795</v>
      </c>
    </row>
    <row r="34" spans="1:6">
      <c r="C34" s="144" t="s">
        <v>794</v>
      </c>
    </row>
    <row r="35" spans="1:6">
      <c r="C35" s="144" t="s">
        <v>793</v>
      </c>
    </row>
    <row r="36" spans="1:6">
      <c r="C36" s="144" t="s">
        <v>792</v>
      </c>
    </row>
    <row r="37" spans="1:6">
      <c r="C37" s="144" t="s">
        <v>791</v>
      </c>
    </row>
    <row r="38" spans="1:6">
      <c r="C38" t="s">
        <v>768</v>
      </c>
    </row>
    <row r="39" spans="1:6">
      <c r="B39" t="s">
        <v>769</v>
      </c>
    </row>
    <row r="40" spans="1:6">
      <c r="A40" t="s">
        <v>770</v>
      </c>
    </row>
    <row r="42" spans="1:6">
      <c r="A42" t="s">
        <v>758</v>
      </c>
    </row>
    <row r="44" spans="1:6">
      <c r="A44" t="s">
        <v>764</v>
      </c>
    </row>
    <row r="45" spans="1:6">
      <c r="B45" t="s">
        <v>719</v>
      </c>
      <c r="C45" t="s">
        <v>760</v>
      </c>
      <c r="E45" s="140">
        <v>6</v>
      </c>
    </row>
    <row r="46" spans="1:6">
      <c r="C46" t="s">
        <v>761</v>
      </c>
      <c r="E46" t="s">
        <v>762</v>
      </c>
      <c r="F46" s="13">
        <v>560000000</v>
      </c>
    </row>
    <row r="47" spans="1:6">
      <c r="E47" t="s">
        <v>802</v>
      </c>
      <c r="F47" s="13">
        <v>343000000</v>
      </c>
    </row>
    <row r="48" spans="1:6">
      <c r="E48" t="s">
        <v>803</v>
      </c>
      <c r="F48" s="13">
        <v>24320000</v>
      </c>
    </row>
    <row r="49" spans="1:6">
      <c r="E49" t="s">
        <v>804</v>
      </c>
      <c r="F49" s="13">
        <v>343000000</v>
      </c>
    </row>
    <row r="50" spans="1:6">
      <c r="E50" t="s">
        <v>805</v>
      </c>
      <c r="F50" s="13">
        <v>24320000</v>
      </c>
    </row>
    <row r="51" spans="1:6">
      <c r="E51" t="s">
        <v>806</v>
      </c>
      <c r="F51" s="13">
        <v>24320000</v>
      </c>
    </row>
    <row r="52" spans="1:6">
      <c r="E52" t="s">
        <v>807</v>
      </c>
      <c r="F52" s="13"/>
    </row>
    <row r="53" spans="1:6">
      <c r="E53" t="s">
        <v>808</v>
      </c>
      <c r="F53" s="13">
        <v>897079</v>
      </c>
    </row>
    <row r="54" spans="1:6">
      <c r="B54" t="s">
        <v>720</v>
      </c>
      <c r="C54" t="s">
        <v>760</v>
      </c>
      <c r="E54" s="140">
        <v>5</v>
      </c>
    </row>
    <row r="55" spans="1:6" ht="15">
      <c r="A55" s="138"/>
      <c r="C55" t="s">
        <v>761</v>
      </c>
      <c r="E55" t="s">
        <v>762</v>
      </c>
    </row>
    <row r="56" spans="1:6" ht="15">
      <c r="A56" s="139"/>
      <c r="E56" t="s">
        <v>802</v>
      </c>
    </row>
    <row r="57" spans="1:6" ht="15">
      <c r="A57" s="139"/>
      <c r="E57" t="s">
        <v>803</v>
      </c>
      <c r="F57" s="13"/>
    </row>
    <row r="58" spans="1:6" ht="15">
      <c r="A58" s="139"/>
      <c r="E58" t="s">
        <v>804</v>
      </c>
      <c r="F58" s="13"/>
    </row>
    <row r="59" spans="1:6" ht="15">
      <c r="A59" s="139"/>
      <c r="E59" t="s">
        <v>805</v>
      </c>
      <c r="F59" s="13"/>
    </row>
    <row r="60" spans="1:6" ht="15">
      <c r="A60" s="139"/>
      <c r="E60" t="s">
        <v>806</v>
      </c>
      <c r="F60" s="13"/>
    </row>
    <row r="61" spans="1:6" ht="15">
      <c r="A61" s="139"/>
      <c r="E61" t="s">
        <v>807</v>
      </c>
      <c r="F61" s="13"/>
    </row>
    <row r="62" spans="1:6" ht="15">
      <c r="A62" s="139"/>
      <c r="E62" t="s">
        <v>808</v>
      </c>
      <c r="F62" s="13"/>
    </row>
    <row r="63" spans="1:6" ht="15">
      <c r="A63" s="139"/>
      <c r="F63" s="13"/>
    </row>
    <row r="64" spans="1:6" ht="15">
      <c r="A64" s="139"/>
    </row>
    <row r="65" spans="1:3" ht="15">
      <c r="A65" s="141" t="s">
        <v>773</v>
      </c>
    </row>
    <row r="66" spans="1:3" ht="15">
      <c r="A66" s="139"/>
      <c r="B66" t="s">
        <v>21</v>
      </c>
      <c r="C66" t="s">
        <v>727</v>
      </c>
    </row>
    <row r="67" spans="1:3" ht="15">
      <c r="A67" s="139"/>
      <c r="B67" t="s">
        <v>574</v>
      </c>
      <c r="C67" t="s">
        <v>774</v>
      </c>
    </row>
    <row r="68" spans="1:3" ht="15">
      <c r="A68" s="139"/>
      <c r="B68" t="s">
        <v>552</v>
      </c>
      <c r="C68" t="s">
        <v>775</v>
      </c>
    </row>
    <row r="69" spans="1:3">
      <c r="B69" t="s">
        <v>810</v>
      </c>
      <c r="C69" t="s">
        <v>809</v>
      </c>
    </row>
    <row r="70" spans="1:3" ht="15">
      <c r="A70" s="139"/>
      <c r="B70" t="s">
        <v>811</v>
      </c>
      <c r="C70" t="s">
        <v>812</v>
      </c>
    </row>
    <row r="71" spans="1:3" ht="15">
      <c r="A71" s="139"/>
      <c r="B71" t="s">
        <v>42</v>
      </c>
      <c r="C71" t="s">
        <v>814</v>
      </c>
    </row>
    <row r="72" spans="1:3" ht="15">
      <c r="A72" s="139"/>
      <c r="B72" t="s">
        <v>43</v>
      </c>
      <c r="C72" t="s">
        <v>815</v>
      </c>
    </row>
    <row r="73" spans="1:3" ht="15">
      <c r="A73" s="139"/>
      <c r="B73" t="s">
        <v>44</v>
      </c>
      <c r="C73" t="s">
        <v>818</v>
      </c>
    </row>
    <row r="74" spans="1:3" ht="15">
      <c r="A74" s="139"/>
      <c r="B74" t="s">
        <v>45</v>
      </c>
      <c r="C74" t="s">
        <v>817</v>
      </c>
    </row>
    <row r="75" spans="1:3" ht="15">
      <c r="A75" s="139"/>
      <c r="B75" t="s">
        <v>813</v>
      </c>
    </row>
    <row r="76" spans="1:3" ht="15">
      <c r="A76" s="139"/>
      <c r="B76" t="s">
        <v>53</v>
      </c>
      <c r="C76" t="s">
        <v>816</v>
      </c>
    </row>
    <row r="77" spans="1:3" ht="15">
      <c r="A77" s="141" t="s">
        <v>395</v>
      </c>
    </row>
    <row r="78" spans="1:3" ht="15">
      <c r="A78" s="13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showGridLines="0" topLeftCell="A93" workbookViewId="0">
      <selection activeCell="O111" sqref="O111"/>
    </sheetView>
  </sheetViews>
  <sheetFormatPr baseColWidth="10" defaultColWidth="8.83203125" defaultRowHeight="14" x14ac:dyDescent="0"/>
  <cols>
    <col min="1" max="1" width="4.33203125" customWidth="1"/>
    <col min="2" max="2" width="4.5" customWidth="1"/>
    <col min="3" max="3" width="15.5" customWidth="1"/>
    <col min="4" max="4" width="15.33203125" customWidth="1"/>
    <col min="5" max="5" width="11.5" customWidth="1"/>
    <col min="6" max="6" width="12.33203125" customWidth="1"/>
    <col min="7" max="7" width="12.5" customWidth="1"/>
    <col min="8" max="8" width="11.1640625" customWidth="1"/>
    <col min="9" max="11" width="7.6640625" customWidth="1"/>
    <col min="13" max="13" width="12.5" customWidth="1"/>
    <col min="14" max="14" width="13.83203125" customWidth="1"/>
    <col min="15" max="15" width="14.1640625" bestFit="1" customWidth="1"/>
    <col min="16" max="17" width="16.5" bestFit="1" customWidth="1"/>
    <col min="18" max="18" width="13.5" customWidth="1"/>
  </cols>
  <sheetData>
    <row r="1" spans="1:9" ht="28">
      <c r="A1" s="29" t="s">
        <v>205</v>
      </c>
    </row>
    <row r="3" spans="1:9">
      <c r="B3" s="24" t="s">
        <v>21</v>
      </c>
      <c r="D3" s="1"/>
    </row>
    <row r="4" spans="1:9">
      <c r="B4" s="24" t="s">
        <v>23</v>
      </c>
      <c r="D4" s="1"/>
    </row>
    <row r="5" spans="1:9">
      <c r="B5" s="24" t="s">
        <v>63</v>
      </c>
      <c r="D5" s="1"/>
    </row>
    <row r="6" spans="1:9">
      <c r="B6" s="24" t="s">
        <v>64</v>
      </c>
      <c r="D6" s="1"/>
    </row>
    <row r="8" spans="1:9">
      <c r="B8" t="s">
        <v>101</v>
      </c>
      <c r="G8" t="s">
        <v>101</v>
      </c>
    </row>
    <row r="9" spans="1:9">
      <c r="G9" s="1" t="s">
        <v>102</v>
      </c>
      <c r="H9" s="1" t="s">
        <v>73</v>
      </c>
      <c r="I9" s="1" t="s">
        <v>74</v>
      </c>
    </row>
    <row r="10" spans="1:9">
      <c r="B10" s="1" t="s">
        <v>21</v>
      </c>
      <c r="C10" s="1" t="s">
        <v>66</v>
      </c>
      <c r="D10" s="1" t="s">
        <v>3</v>
      </c>
      <c r="G10" s="1" t="s">
        <v>68</v>
      </c>
      <c r="H10" s="1" t="s">
        <v>67</v>
      </c>
      <c r="I10" s="1"/>
    </row>
    <row r="11" spans="1:9">
      <c r="B11" s="1"/>
      <c r="C11" s="1"/>
      <c r="D11" s="1"/>
      <c r="G11" s="1" t="s">
        <v>69</v>
      </c>
      <c r="H11" s="1" t="s">
        <v>70</v>
      </c>
      <c r="I11" s="1" t="s">
        <v>71</v>
      </c>
    </row>
    <row r="12" spans="1:9">
      <c r="B12" s="1"/>
      <c r="C12" s="1"/>
      <c r="D12" s="1"/>
      <c r="G12" s="1" t="s">
        <v>72</v>
      </c>
      <c r="H12" s="1" t="s">
        <v>87</v>
      </c>
      <c r="I12" s="1" t="s">
        <v>71</v>
      </c>
    </row>
    <row r="13" spans="1:9">
      <c r="B13" s="1"/>
      <c r="C13" s="1"/>
      <c r="D13" s="1"/>
    </row>
    <row r="15" spans="1:9">
      <c r="D15" t="s">
        <v>100</v>
      </c>
    </row>
    <row r="19" spans="1:4">
      <c r="A19" s="11" t="s">
        <v>75</v>
      </c>
    </row>
    <row r="21" spans="1:4">
      <c r="B21">
        <v>1</v>
      </c>
      <c r="C21" t="s">
        <v>76</v>
      </c>
    </row>
    <row r="22" spans="1:4">
      <c r="B22">
        <v>2</v>
      </c>
      <c r="C22" t="s">
        <v>86</v>
      </c>
    </row>
    <row r="23" spans="1:4">
      <c r="B23">
        <v>3</v>
      </c>
      <c r="C23" t="s">
        <v>77</v>
      </c>
    </row>
    <row r="25" spans="1:4">
      <c r="B25" t="s">
        <v>84</v>
      </c>
    </row>
    <row r="26" spans="1:4">
      <c r="B26" s="23" t="s">
        <v>78</v>
      </c>
    </row>
    <row r="27" spans="1:4">
      <c r="B27" s="11"/>
    </row>
    <row r="28" spans="1:4">
      <c r="B28" s="11"/>
      <c r="C28" t="s">
        <v>85</v>
      </c>
    </row>
    <row r="30" spans="1:4">
      <c r="B30" s="7" t="s">
        <v>21</v>
      </c>
      <c r="C30" s="7" t="s">
        <v>1</v>
      </c>
      <c r="D30" s="7" t="s">
        <v>79</v>
      </c>
    </row>
    <row r="31" spans="1:4">
      <c r="B31" s="1">
        <v>1</v>
      </c>
      <c r="C31" s="1" t="s">
        <v>80</v>
      </c>
      <c r="D31" s="2" t="s">
        <v>81</v>
      </c>
    </row>
    <row r="32" spans="1:4">
      <c r="B32" s="1">
        <v>2</v>
      </c>
      <c r="C32" s="1" t="s">
        <v>82</v>
      </c>
      <c r="D32" s="2" t="s">
        <v>81</v>
      </c>
    </row>
    <row r="33" spans="1:4">
      <c r="B33" s="1">
        <v>3</v>
      </c>
      <c r="C33" s="1" t="s">
        <v>83</v>
      </c>
      <c r="D33" s="2" t="s">
        <v>81</v>
      </c>
    </row>
    <row r="35" spans="1:4">
      <c r="B35" t="s">
        <v>99</v>
      </c>
    </row>
    <row r="38" spans="1:4">
      <c r="A38" s="11" t="s">
        <v>88</v>
      </c>
    </row>
    <row r="39" spans="1:4">
      <c r="C39" t="s">
        <v>90</v>
      </c>
      <c r="D39" t="s">
        <v>89</v>
      </c>
    </row>
    <row r="41" spans="1:4">
      <c r="C41" t="s">
        <v>91</v>
      </c>
      <c r="D41" t="s">
        <v>92</v>
      </c>
    </row>
    <row r="43" spans="1:4">
      <c r="C43" t="s">
        <v>93</v>
      </c>
      <c r="D43" t="s">
        <v>94</v>
      </c>
    </row>
    <row r="44" spans="1:4">
      <c r="D44" t="s">
        <v>95</v>
      </c>
    </row>
    <row r="46" spans="1:4">
      <c r="A46" s="11" t="s">
        <v>96</v>
      </c>
    </row>
    <row r="48" spans="1:4">
      <c r="C48" t="s">
        <v>98</v>
      </c>
    </row>
    <row r="49" spans="2:8">
      <c r="C49" t="s">
        <v>97</v>
      </c>
    </row>
    <row r="52" spans="2:8">
      <c r="B52" t="s">
        <v>501</v>
      </c>
      <c r="D52" s="84">
        <v>90001</v>
      </c>
    </row>
    <row r="53" spans="2:8">
      <c r="B53" t="s">
        <v>502</v>
      </c>
      <c r="D53" s="1" t="s">
        <v>503</v>
      </c>
    </row>
    <row r="54" spans="2:8">
      <c r="B54" t="s">
        <v>504</v>
      </c>
      <c r="D54" s="1" t="s">
        <v>505</v>
      </c>
    </row>
    <row r="56" spans="2:8">
      <c r="B56" s="85" t="s">
        <v>21</v>
      </c>
      <c r="C56" s="85" t="s">
        <v>210</v>
      </c>
      <c r="D56" s="85" t="s">
        <v>1</v>
      </c>
      <c r="E56" s="85" t="s">
        <v>508</v>
      </c>
      <c r="F56" s="86" t="s">
        <v>213</v>
      </c>
      <c r="G56" s="86" t="s">
        <v>506</v>
      </c>
      <c r="H56" s="86" t="s">
        <v>507</v>
      </c>
    </row>
    <row r="57" spans="2:8">
      <c r="B57" s="1"/>
      <c r="C57" s="1" t="s">
        <v>509</v>
      </c>
      <c r="D57" s="1" t="s">
        <v>511</v>
      </c>
      <c r="E57" s="1"/>
      <c r="F57" s="4">
        <v>4500</v>
      </c>
      <c r="G57" s="4">
        <v>3000</v>
      </c>
      <c r="H57" s="4">
        <v>1500</v>
      </c>
    </row>
    <row r="58" spans="2:8">
      <c r="B58" s="1"/>
      <c r="C58" s="1" t="s">
        <v>510</v>
      </c>
      <c r="D58" s="1" t="s">
        <v>511</v>
      </c>
      <c r="E58" s="1"/>
      <c r="F58" s="4">
        <v>5000</v>
      </c>
      <c r="G58" s="4">
        <v>3000</v>
      </c>
      <c r="H58" s="4">
        <v>2000</v>
      </c>
    </row>
    <row r="59" spans="2:8">
      <c r="B59" s="1"/>
      <c r="C59" s="1"/>
      <c r="D59" s="1"/>
      <c r="E59" s="1"/>
      <c r="F59" s="4"/>
      <c r="G59" s="4"/>
      <c r="H59" s="4"/>
    </row>
    <row r="60" spans="2:8">
      <c r="B60" s="1"/>
      <c r="C60" s="1"/>
      <c r="D60" s="1"/>
      <c r="E60" s="1"/>
      <c r="F60" s="4"/>
      <c r="G60" s="4"/>
      <c r="H60" s="4"/>
    </row>
    <row r="61" spans="2:8">
      <c r="B61" s="1"/>
      <c r="C61" s="1"/>
      <c r="D61" s="1"/>
      <c r="E61" s="1"/>
      <c r="F61" s="4"/>
      <c r="G61" s="4"/>
      <c r="H61" s="4"/>
    </row>
    <row r="62" spans="2:8">
      <c r="B62" s="1"/>
      <c r="C62" s="1"/>
      <c r="D62" s="1"/>
      <c r="E62" s="1"/>
      <c r="F62" s="4"/>
      <c r="G62" s="4"/>
      <c r="H62" s="4"/>
    </row>
    <row r="65" spans="1:12">
      <c r="B65" t="s">
        <v>512</v>
      </c>
    </row>
    <row r="66" spans="1:12">
      <c r="C66" t="s">
        <v>513</v>
      </c>
    </row>
    <row r="67" spans="1:12">
      <c r="I67" s="1" t="s">
        <v>514</v>
      </c>
      <c r="J67" s="1" t="s">
        <v>515</v>
      </c>
      <c r="K67" s="1">
        <v>1500</v>
      </c>
      <c r="L67" s="1"/>
    </row>
    <row r="68" spans="1:12">
      <c r="I68" s="1" t="s">
        <v>514</v>
      </c>
      <c r="J68" s="1" t="s">
        <v>516</v>
      </c>
      <c r="K68" s="1">
        <v>3000</v>
      </c>
      <c r="L68" s="1"/>
    </row>
    <row r="69" spans="1:12">
      <c r="I69" s="1" t="s">
        <v>517</v>
      </c>
      <c r="J69" s="1" t="s">
        <v>518</v>
      </c>
      <c r="K69" s="1"/>
      <c r="L69" s="1">
        <v>4500</v>
      </c>
    </row>
    <row r="70" spans="1:12">
      <c r="I70" s="1"/>
      <c r="J70" s="1"/>
      <c r="K70" s="1"/>
      <c r="L70" s="1"/>
    </row>
    <row r="71" spans="1:12">
      <c r="I71" s="1" t="s">
        <v>514</v>
      </c>
      <c r="J71" s="1" t="s">
        <v>518</v>
      </c>
      <c r="K71" s="1">
        <v>4500</v>
      </c>
      <c r="L71" s="1"/>
    </row>
    <row r="72" spans="1:12">
      <c r="I72" s="1" t="s">
        <v>517</v>
      </c>
      <c r="J72" s="1" t="s">
        <v>519</v>
      </c>
      <c r="K72" s="1"/>
      <c r="L72" s="1">
        <v>3000</v>
      </c>
    </row>
    <row r="73" spans="1:12">
      <c r="I73" s="1" t="s">
        <v>517</v>
      </c>
      <c r="J73" s="1" t="s">
        <v>515</v>
      </c>
      <c r="K73" s="1"/>
      <c r="L73" s="1">
        <v>1500</v>
      </c>
    </row>
    <row r="77" spans="1:12">
      <c r="A77" t="s">
        <v>838</v>
      </c>
    </row>
    <row r="78" spans="1:12">
      <c r="A78" t="s">
        <v>839</v>
      </c>
    </row>
    <row r="79" spans="1:12">
      <c r="B79" t="s">
        <v>850</v>
      </c>
    </row>
    <row r="80" spans="1:12">
      <c r="B80" t="s">
        <v>840</v>
      </c>
    </row>
    <row r="81" spans="1:2">
      <c r="B81" t="s">
        <v>841</v>
      </c>
    </row>
    <row r="82" spans="1:2">
      <c r="B82" t="s">
        <v>842</v>
      </c>
    </row>
    <row r="84" spans="1:2">
      <c r="A84" t="s">
        <v>843</v>
      </c>
    </row>
    <row r="86" spans="1:2">
      <c r="B86" t="s">
        <v>864</v>
      </c>
    </row>
    <row r="87" spans="1:2">
      <c r="B87" t="s">
        <v>846</v>
      </c>
    </row>
    <row r="88" spans="1:2">
      <c r="B88" t="s">
        <v>844</v>
      </c>
    </row>
    <row r="89" spans="1:2">
      <c r="B89" t="s">
        <v>845</v>
      </c>
    </row>
    <row r="90" spans="1:2">
      <c r="B90" t="s">
        <v>866</v>
      </c>
    </row>
    <row r="91" spans="1:2">
      <c r="B91" t="s">
        <v>867</v>
      </c>
    </row>
    <row r="93" spans="1:2">
      <c r="B93" t="s">
        <v>847</v>
      </c>
    </row>
    <row r="94" spans="1:2">
      <c r="B94" t="s">
        <v>862</v>
      </c>
    </row>
    <row r="95" spans="1:2">
      <c r="B95" t="s">
        <v>865</v>
      </c>
    </row>
    <row r="96" spans="1:2">
      <c r="B96" t="s">
        <v>848</v>
      </c>
    </row>
    <row r="97" spans="1:18">
      <c r="B97" t="s">
        <v>861</v>
      </c>
    </row>
    <row r="98" spans="1:18">
      <c r="B98" t="s">
        <v>863</v>
      </c>
    </row>
    <row r="99" spans="1:18">
      <c r="B99" t="s">
        <v>849</v>
      </c>
    </row>
    <row r="101" spans="1:18">
      <c r="A101" t="s">
        <v>395</v>
      </c>
    </row>
    <row r="103" spans="1:18">
      <c r="A103" t="s">
        <v>868</v>
      </c>
    </row>
    <row r="104" spans="1:18">
      <c r="H104" t="s">
        <v>860</v>
      </c>
    </row>
    <row r="105" spans="1:18">
      <c r="A105" t="s">
        <v>851</v>
      </c>
    </row>
    <row r="106" spans="1:18" s="165" customFormat="1" ht="28">
      <c r="B106" s="166" t="s">
        <v>549</v>
      </c>
      <c r="C106" s="166"/>
      <c r="D106" s="166" t="s">
        <v>210</v>
      </c>
      <c r="E106" s="167" t="s">
        <v>552</v>
      </c>
      <c r="F106" s="168" t="s">
        <v>858</v>
      </c>
      <c r="G106" s="168" t="s">
        <v>859</v>
      </c>
      <c r="H106" s="166" t="s">
        <v>855</v>
      </c>
      <c r="I106" s="166" t="s">
        <v>856</v>
      </c>
      <c r="J106" s="166" t="s">
        <v>857</v>
      </c>
      <c r="K106" s="166" t="s">
        <v>45</v>
      </c>
      <c r="L106" s="166" t="s">
        <v>46</v>
      </c>
      <c r="M106" s="166" t="s">
        <v>47</v>
      </c>
      <c r="N106" s="166" t="s">
        <v>635</v>
      </c>
      <c r="O106" s="166" t="s">
        <v>636</v>
      </c>
      <c r="P106" s="166" t="s">
        <v>637</v>
      </c>
      <c r="Q106" s="166" t="s">
        <v>609</v>
      </c>
      <c r="R106" s="169" t="s">
        <v>506</v>
      </c>
    </row>
    <row r="107" spans="1:18">
      <c r="B107" s="1" t="s">
        <v>853</v>
      </c>
      <c r="C107" s="1"/>
      <c r="D107" s="1" t="s">
        <v>854</v>
      </c>
      <c r="E107" s="14">
        <v>50000</v>
      </c>
      <c r="F107" s="1"/>
      <c r="G107" s="1"/>
      <c r="H107" s="14">
        <v>500</v>
      </c>
      <c r="I107" s="14">
        <v>500</v>
      </c>
      <c r="J107" s="14">
        <v>0</v>
      </c>
      <c r="K107" s="14">
        <v>0</v>
      </c>
      <c r="L107" s="14">
        <v>0</v>
      </c>
      <c r="M107" s="14">
        <v>0</v>
      </c>
      <c r="N107" s="4">
        <v>0</v>
      </c>
      <c r="O107" s="1">
        <v>50000</v>
      </c>
      <c r="P107" s="14">
        <v>490000</v>
      </c>
      <c r="Q107" s="14">
        <v>1000</v>
      </c>
      <c r="R107" s="50">
        <f>E107-Q107</f>
        <v>49000</v>
      </c>
    </row>
    <row r="108" spans="1:18">
      <c r="E108" s="13"/>
      <c r="H108" s="13"/>
      <c r="I108" s="13"/>
      <c r="J108" s="13"/>
      <c r="K108" s="13"/>
      <c r="L108" s="13"/>
      <c r="M108" s="13"/>
      <c r="N108" s="5"/>
      <c r="Q108" s="13"/>
    </row>
    <row r="109" spans="1:18">
      <c r="A109" t="s">
        <v>852</v>
      </c>
      <c r="E109" s="13"/>
      <c r="H109" s="13"/>
      <c r="I109" s="13"/>
      <c r="J109" s="13"/>
      <c r="K109" s="13"/>
      <c r="L109" s="13"/>
      <c r="M109" s="13"/>
      <c r="N109" s="5"/>
      <c r="Q109" s="13"/>
    </row>
    <row r="110" spans="1:18" s="165" customFormat="1" ht="28">
      <c r="B110" s="166" t="s">
        <v>549</v>
      </c>
      <c r="C110" s="166"/>
      <c r="D110" s="166" t="s">
        <v>210</v>
      </c>
      <c r="E110" s="167" t="s">
        <v>552</v>
      </c>
      <c r="F110" s="168" t="s">
        <v>858</v>
      </c>
      <c r="G110" s="168" t="s">
        <v>859</v>
      </c>
      <c r="H110" s="166" t="s">
        <v>855</v>
      </c>
      <c r="I110" s="166" t="s">
        <v>856</v>
      </c>
      <c r="J110" s="166" t="s">
        <v>857</v>
      </c>
      <c r="K110" s="166" t="s">
        <v>45</v>
      </c>
      <c r="L110" s="166" t="s">
        <v>46</v>
      </c>
      <c r="M110" s="166" t="s">
        <v>47</v>
      </c>
      <c r="N110" s="166" t="s">
        <v>635</v>
      </c>
      <c r="O110" s="166" t="s">
        <v>636</v>
      </c>
      <c r="P110" s="166" t="s">
        <v>637</v>
      </c>
      <c r="Q110" s="166" t="s">
        <v>609</v>
      </c>
      <c r="R110" s="169" t="s">
        <v>506</v>
      </c>
    </row>
    <row r="111" spans="1:18">
      <c r="B111" s="1" t="s">
        <v>853</v>
      </c>
      <c r="C111" s="1"/>
      <c r="D111" s="84">
        <v>20000</v>
      </c>
      <c r="E111" s="14"/>
      <c r="F111" s="1"/>
      <c r="G111" s="1"/>
      <c r="H111" s="14"/>
      <c r="I111" s="14"/>
      <c r="J111" s="14">
        <v>500</v>
      </c>
      <c r="K111" s="14">
        <v>500</v>
      </c>
      <c r="L111" s="14">
        <v>500</v>
      </c>
      <c r="M111" s="14">
        <v>500</v>
      </c>
      <c r="N111" s="4"/>
      <c r="O111" s="1"/>
      <c r="P111" s="1"/>
      <c r="Q111" s="14">
        <f>SUM(H111:M111)</f>
        <v>2000</v>
      </c>
      <c r="R111" s="5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29"/>
  <sheetViews>
    <sheetView topLeftCell="A22" workbookViewId="0">
      <selection activeCell="D24" sqref="D24"/>
    </sheetView>
  </sheetViews>
  <sheetFormatPr baseColWidth="10" defaultColWidth="8.83203125" defaultRowHeight="14" x14ac:dyDescent="0"/>
  <cols>
    <col min="4" max="4" width="29.6640625" customWidth="1"/>
    <col min="5" max="5" width="51.5" bestFit="1" customWidth="1"/>
    <col min="6" max="6" width="45.6640625" bestFit="1" customWidth="1"/>
  </cols>
  <sheetData>
    <row r="1" spans="3:5">
      <c r="C1" t="s">
        <v>663</v>
      </c>
    </row>
    <row r="3" spans="3:5">
      <c r="D3" t="s">
        <v>647</v>
      </c>
      <c r="E3" t="s">
        <v>661</v>
      </c>
    </row>
    <row r="4" spans="3:5">
      <c r="D4" s="125" t="s">
        <v>666</v>
      </c>
      <c r="E4" t="s">
        <v>667</v>
      </c>
    </row>
    <row r="5" spans="3:5">
      <c r="D5" s="125" t="s">
        <v>665</v>
      </c>
      <c r="E5" t="s">
        <v>668</v>
      </c>
    </row>
    <row r="6" spans="3:5">
      <c r="D6" s="125"/>
    </row>
    <row r="7" spans="3:5">
      <c r="C7" t="s">
        <v>662</v>
      </c>
    </row>
    <row r="9" spans="3:5">
      <c r="D9" t="s">
        <v>644</v>
      </c>
      <c r="E9" t="s">
        <v>658</v>
      </c>
    </row>
    <row r="10" spans="3:5">
      <c r="D10" t="s">
        <v>645</v>
      </c>
      <c r="E10" t="s">
        <v>659</v>
      </c>
    </row>
    <row r="11" spans="3:5">
      <c r="D11" t="s">
        <v>646</v>
      </c>
      <c r="E11" t="s">
        <v>660</v>
      </c>
    </row>
    <row r="12" spans="3:5">
      <c r="D12" t="s">
        <v>670</v>
      </c>
      <c r="E12" t="s">
        <v>669</v>
      </c>
    </row>
    <row r="14" spans="3:5">
      <c r="D14" t="s">
        <v>635</v>
      </c>
      <c r="E14" t="s">
        <v>648</v>
      </c>
    </row>
    <row r="15" spans="3:5">
      <c r="D15" t="s">
        <v>636</v>
      </c>
      <c r="E15" t="s">
        <v>832</v>
      </c>
    </row>
    <row r="16" spans="3:5">
      <c r="D16" t="s">
        <v>637</v>
      </c>
      <c r="E16" t="s">
        <v>833</v>
      </c>
    </row>
    <row r="17" spans="4:6">
      <c r="D17" s="11"/>
    </row>
    <row r="18" spans="4:6">
      <c r="D18" s="11" t="s">
        <v>638</v>
      </c>
      <c r="E18" t="s">
        <v>649</v>
      </c>
      <c r="F18" t="s">
        <v>650</v>
      </c>
    </row>
    <row r="19" spans="4:6">
      <c r="F19" s="145"/>
    </row>
    <row r="20" spans="4:6">
      <c r="D20" t="s">
        <v>639</v>
      </c>
      <c r="E20" t="s">
        <v>651</v>
      </c>
    </row>
    <row r="21" spans="4:6">
      <c r="D21" t="s">
        <v>640</v>
      </c>
      <c r="E21" t="s">
        <v>652</v>
      </c>
    </row>
    <row r="22" spans="4:6">
      <c r="D22" s="129" t="s">
        <v>674</v>
      </c>
      <c r="E22" s="129" t="s">
        <v>675</v>
      </c>
      <c r="F22" t="s">
        <v>677</v>
      </c>
    </row>
    <row r="23" spans="4:6">
      <c r="D23" t="s">
        <v>641</v>
      </c>
      <c r="E23" t="s">
        <v>653</v>
      </c>
    </row>
    <row r="24" spans="4:6">
      <c r="D24" t="s">
        <v>642</v>
      </c>
      <c r="E24" t="s">
        <v>654</v>
      </c>
    </row>
    <row r="27" spans="4:6">
      <c r="D27" s="11" t="s">
        <v>643</v>
      </c>
      <c r="E27" t="s">
        <v>655</v>
      </c>
      <c r="F27" t="s">
        <v>656</v>
      </c>
    </row>
    <row r="29" spans="4:6">
      <c r="D29" t="s">
        <v>619</v>
      </c>
      <c r="E29" t="s">
        <v>664</v>
      </c>
      <c r="F29" t="s">
        <v>657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"/>
  <sheetViews>
    <sheetView showGridLines="0" topLeftCell="A105" zoomScale="85" zoomScaleNormal="85" zoomScalePageLayoutView="85" workbookViewId="0">
      <selection activeCell="F116" sqref="F116"/>
    </sheetView>
  </sheetViews>
  <sheetFormatPr baseColWidth="10" defaultColWidth="8.83203125" defaultRowHeight="14" x14ac:dyDescent="0"/>
  <cols>
    <col min="1" max="1" width="11" style="23" customWidth="1"/>
    <col min="2" max="2" width="25.5" style="23" customWidth="1"/>
    <col min="3" max="3" width="13.6640625" style="146" customWidth="1"/>
    <col min="4" max="4" width="20.83203125" style="146" customWidth="1"/>
    <col min="5" max="5" width="19.33203125" style="146" customWidth="1"/>
    <col min="6" max="6" width="14.33203125" style="146" bestFit="1" customWidth="1"/>
    <col min="7" max="17" width="13.6640625" style="146" customWidth="1"/>
    <col min="18" max="16384" width="8.83203125" style="23"/>
  </cols>
  <sheetData>
    <row r="1" spans="1:17" ht="25">
      <c r="A1" s="28" t="s">
        <v>784</v>
      </c>
    </row>
    <row r="3" spans="1:17">
      <c r="A3" s="112" t="s">
        <v>557</v>
      </c>
      <c r="B3" s="84" t="s">
        <v>699</v>
      </c>
    </row>
    <row r="4" spans="1:17">
      <c r="A4" s="23" t="s">
        <v>559</v>
      </c>
      <c r="B4" s="1" t="s">
        <v>698</v>
      </c>
    </row>
    <row r="6" spans="1:17">
      <c r="A6" s="23" t="s">
        <v>566</v>
      </c>
    </row>
    <row r="7" spans="1:17">
      <c r="A7" s="226" t="s">
        <v>21</v>
      </c>
      <c r="B7" s="226" t="s">
        <v>574</v>
      </c>
      <c r="C7" s="227" t="s">
        <v>830</v>
      </c>
      <c r="D7" s="228" t="s">
        <v>828</v>
      </c>
      <c r="E7" s="229"/>
      <c r="F7" s="229"/>
      <c r="G7" s="229"/>
      <c r="H7" s="229"/>
      <c r="I7" s="224" t="s">
        <v>593</v>
      </c>
      <c r="J7" s="224" t="s">
        <v>594</v>
      </c>
      <c r="K7" s="224"/>
      <c r="L7" s="224"/>
      <c r="M7" s="224"/>
      <c r="N7" s="224"/>
      <c r="O7" s="224"/>
      <c r="P7" s="224" t="s">
        <v>599</v>
      </c>
      <c r="Q7" s="224" t="s">
        <v>600</v>
      </c>
    </row>
    <row r="8" spans="1:17" ht="28">
      <c r="A8" s="226"/>
      <c r="B8" s="226"/>
      <c r="C8" s="227"/>
      <c r="D8" s="147" t="s">
        <v>588</v>
      </c>
      <c r="E8" s="147" t="s">
        <v>589</v>
      </c>
      <c r="F8" s="147" t="s">
        <v>591</v>
      </c>
      <c r="G8" s="147" t="s">
        <v>590</v>
      </c>
      <c r="H8" s="147" t="s">
        <v>592</v>
      </c>
      <c r="I8" s="224"/>
      <c r="J8" s="147" t="s">
        <v>595</v>
      </c>
      <c r="K8" s="147" t="s">
        <v>596</v>
      </c>
      <c r="L8" s="147" t="s">
        <v>597</v>
      </c>
      <c r="M8" s="147" t="s">
        <v>592</v>
      </c>
      <c r="N8" s="148" t="s">
        <v>598</v>
      </c>
      <c r="O8" s="147" t="s">
        <v>591</v>
      </c>
      <c r="P8" s="224"/>
      <c r="Q8" s="224"/>
    </row>
    <row r="9" spans="1:17">
      <c r="A9" s="149">
        <v>1</v>
      </c>
      <c r="B9" s="150" t="s">
        <v>578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</row>
    <row r="10" spans="1:17">
      <c r="A10" s="149">
        <v>2</v>
      </c>
      <c r="B10" s="150" t="s">
        <v>579</v>
      </c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</row>
    <row r="11" spans="1:17">
      <c r="A11" s="149">
        <v>3</v>
      </c>
      <c r="B11" s="150" t="s">
        <v>580</v>
      </c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</row>
    <row r="12" spans="1:17">
      <c r="A12" s="152">
        <v>4</v>
      </c>
      <c r="B12" s="153" t="s">
        <v>581</v>
      </c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</row>
    <row r="13" spans="1:17">
      <c r="A13" s="149">
        <v>5</v>
      </c>
      <c r="B13" s="150" t="s">
        <v>582</v>
      </c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</row>
    <row r="14" spans="1:17">
      <c r="A14" s="154">
        <v>6</v>
      </c>
      <c r="B14" s="155" t="s">
        <v>583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</row>
    <row r="15" spans="1:17">
      <c r="A15" s="149">
        <v>7</v>
      </c>
      <c r="B15" s="150" t="s">
        <v>584</v>
      </c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</row>
    <row r="16" spans="1:17" s="114" customFormat="1"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</row>
    <row r="17" spans="1:17">
      <c r="A17" s="23" t="s">
        <v>585</v>
      </c>
    </row>
    <row r="18" spans="1:17">
      <c r="A18" s="226" t="s">
        <v>21</v>
      </c>
      <c r="B18" s="226" t="s">
        <v>574</v>
      </c>
      <c r="C18" s="227" t="s">
        <v>830</v>
      </c>
      <c r="D18" s="228" t="s">
        <v>828</v>
      </c>
      <c r="E18" s="229"/>
      <c r="F18" s="229"/>
      <c r="G18" s="229"/>
      <c r="H18" s="229"/>
      <c r="I18" s="224" t="s">
        <v>593</v>
      </c>
      <c r="J18" s="225" t="s">
        <v>829</v>
      </c>
      <c r="K18" s="224"/>
      <c r="L18" s="224"/>
      <c r="M18" s="224"/>
      <c r="N18" s="224"/>
      <c r="O18" s="224"/>
      <c r="P18" s="224" t="s">
        <v>599</v>
      </c>
      <c r="Q18" s="224" t="s">
        <v>600</v>
      </c>
    </row>
    <row r="19" spans="1:17" ht="28">
      <c r="A19" s="226"/>
      <c r="B19" s="226"/>
      <c r="C19" s="227"/>
      <c r="D19" s="147" t="s">
        <v>588</v>
      </c>
      <c r="E19" s="147" t="s">
        <v>589</v>
      </c>
      <c r="F19" s="147" t="s">
        <v>591</v>
      </c>
      <c r="G19" s="147" t="s">
        <v>590</v>
      </c>
      <c r="H19" s="147" t="s">
        <v>592</v>
      </c>
      <c r="I19" s="224"/>
      <c r="J19" s="147" t="s">
        <v>595</v>
      </c>
      <c r="K19" s="147" t="s">
        <v>596</v>
      </c>
      <c r="L19" s="147" t="s">
        <v>597</v>
      </c>
      <c r="M19" s="147" t="s">
        <v>592</v>
      </c>
      <c r="N19" s="148" t="s">
        <v>598</v>
      </c>
      <c r="O19" s="147" t="s">
        <v>591</v>
      </c>
      <c r="P19" s="224"/>
      <c r="Q19" s="224"/>
    </row>
    <row r="20" spans="1:17">
      <c r="A20" s="149">
        <v>1</v>
      </c>
      <c r="B20" s="150" t="s">
        <v>578</v>
      </c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</row>
    <row r="21" spans="1:17">
      <c r="A21" s="149">
        <v>2</v>
      </c>
      <c r="B21" s="150" t="s">
        <v>579</v>
      </c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</row>
    <row r="22" spans="1:17">
      <c r="A22" s="149">
        <v>3</v>
      </c>
      <c r="B22" s="150" t="s">
        <v>580</v>
      </c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</row>
    <row r="23" spans="1:17">
      <c r="A23" s="152">
        <v>4</v>
      </c>
      <c r="B23" s="153" t="s">
        <v>581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</row>
    <row r="24" spans="1:17">
      <c r="A24" s="149">
        <v>5</v>
      </c>
      <c r="B24" s="150" t="s">
        <v>582</v>
      </c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</row>
    <row r="25" spans="1:17">
      <c r="A25" s="154">
        <v>6</v>
      </c>
      <c r="B25" s="155" t="s">
        <v>583</v>
      </c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</row>
    <row r="26" spans="1:17">
      <c r="A26" s="149">
        <v>7</v>
      </c>
      <c r="B26" s="150" t="s">
        <v>584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</row>
    <row r="28" spans="1:17">
      <c r="A28" s="23" t="s">
        <v>506</v>
      </c>
    </row>
    <row r="29" spans="1:17" ht="39" customHeight="1">
      <c r="A29" s="158" t="s">
        <v>21</v>
      </c>
      <c r="B29" s="158" t="s">
        <v>574</v>
      </c>
      <c r="C29" s="147" t="s">
        <v>566</v>
      </c>
      <c r="D29" s="147" t="s">
        <v>601</v>
      </c>
      <c r="E29" s="147" t="s">
        <v>506</v>
      </c>
    </row>
    <row r="30" spans="1:17">
      <c r="A30" s="149">
        <v>1</v>
      </c>
      <c r="B30" s="150" t="s">
        <v>578</v>
      </c>
      <c r="C30" s="151"/>
      <c r="D30" s="151"/>
      <c r="E30" s="151"/>
    </row>
    <row r="31" spans="1:17">
      <c r="A31" s="149">
        <v>2</v>
      </c>
      <c r="B31" s="150" t="s">
        <v>579</v>
      </c>
      <c r="C31" s="151"/>
      <c r="D31" s="151"/>
      <c r="E31" s="151"/>
    </row>
    <row r="32" spans="1:17">
      <c r="A32" s="149">
        <v>3</v>
      </c>
      <c r="B32" s="150" t="s">
        <v>580</v>
      </c>
      <c r="C32" s="151"/>
      <c r="D32" s="151"/>
      <c r="E32" s="151"/>
    </row>
    <row r="33" spans="1:5">
      <c r="A33" s="152">
        <v>4</v>
      </c>
      <c r="B33" s="153" t="s">
        <v>581</v>
      </c>
      <c r="C33" s="151"/>
      <c r="D33" s="151"/>
      <c r="E33" s="151"/>
    </row>
    <row r="34" spans="1:5">
      <c r="A34" s="149">
        <v>5</v>
      </c>
      <c r="B34" s="150" t="s">
        <v>582</v>
      </c>
      <c r="C34" s="151"/>
      <c r="D34" s="151"/>
      <c r="E34" s="151"/>
    </row>
    <row r="35" spans="1:5">
      <c r="A35" s="154">
        <v>6</v>
      </c>
      <c r="B35" s="155" t="s">
        <v>583</v>
      </c>
      <c r="C35" s="151"/>
      <c r="D35" s="151"/>
      <c r="E35" s="151"/>
    </row>
    <row r="36" spans="1:5">
      <c r="A36" s="149">
        <v>7</v>
      </c>
      <c r="B36" s="150" t="s">
        <v>584</v>
      </c>
      <c r="C36" s="151"/>
      <c r="D36" s="151"/>
      <c r="E36" s="151"/>
    </row>
    <row r="37" spans="1:5">
      <c r="A37" s="170"/>
      <c r="B37" s="171"/>
      <c r="C37" s="157"/>
      <c r="D37" s="157"/>
      <c r="E37" s="157"/>
    </row>
    <row r="38" spans="1:5">
      <c r="A38" s="172" t="s">
        <v>885</v>
      </c>
    </row>
    <row r="39" spans="1:5">
      <c r="A39" s="11" t="s">
        <v>872</v>
      </c>
    </row>
    <row r="40" spans="1:5">
      <c r="A40" s="23" t="s">
        <v>772</v>
      </c>
      <c r="B40" s="23" t="s">
        <v>771</v>
      </c>
      <c r="C40" s="23"/>
    </row>
    <row r="41" spans="1:5">
      <c r="B41" s="23" t="s">
        <v>765</v>
      </c>
      <c r="C41" s="23"/>
    </row>
    <row r="42" spans="1:5">
      <c r="C42" s="23" t="s">
        <v>766</v>
      </c>
    </row>
    <row r="43" spans="1:5">
      <c r="C43" s="145" t="s">
        <v>831</v>
      </c>
    </row>
    <row r="44" spans="1:5">
      <c r="C44" s="140" t="s">
        <v>834</v>
      </c>
    </row>
    <row r="45" spans="1:5">
      <c r="C45" s="140" t="s">
        <v>870</v>
      </c>
    </row>
    <row r="46" spans="1:5">
      <c r="C46" s="23" t="s">
        <v>768</v>
      </c>
    </row>
    <row r="47" spans="1:5">
      <c r="B47" s="23" t="s">
        <v>769</v>
      </c>
      <c r="C47" s="23"/>
    </row>
    <row r="48" spans="1:5">
      <c r="B48" s="145" t="s">
        <v>869</v>
      </c>
      <c r="C48" s="23"/>
    </row>
    <row r="49" spans="1:6">
      <c r="B49" s="23" t="s">
        <v>770</v>
      </c>
      <c r="C49" s="23"/>
    </row>
    <row r="50" spans="1:6">
      <c r="A50" t="s">
        <v>874</v>
      </c>
      <c r="C50" s="23"/>
    </row>
    <row r="51" spans="1:6">
      <c r="C51" s="23"/>
    </row>
    <row r="52" spans="1:6">
      <c r="A52" s="11" t="s">
        <v>873</v>
      </c>
    </row>
    <row r="53" spans="1:6">
      <c r="A53" s="23" t="s">
        <v>772</v>
      </c>
      <c r="B53" s="23" t="s">
        <v>771</v>
      </c>
      <c r="C53" s="23"/>
    </row>
    <row r="54" spans="1:6">
      <c r="B54" s="23" t="s">
        <v>765</v>
      </c>
      <c r="C54" s="23"/>
    </row>
    <row r="55" spans="1:6">
      <c r="C55" s="23" t="s">
        <v>766</v>
      </c>
    </row>
    <row r="56" spans="1:6">
      <c r="C56" s="140" t="s">
        <v>834</v>
      </c>
    </row>
    <row r="57" spans="1:6">
      <c r="C57" s="140" t="s">
        <v>870</v>
      </c>
    </row>
    <row r="58" spans="1:6">
      <c r="C58" s="23" t="s">
        <v>768</v>
      </c>
    </row>
    <row r="59" spans="1:6">
      <c r="B59" s="23" t="s">
        <v>769</v>
      </c>
      <c r="C59" s="23"/>
    </row>
    <row r="60" spans="1:6">
      <c r="B60" s="145" t="s">
        <v>871</v>
      </c>
      <c r="C60" s="23"/>
    </row>
    <row r="61" spans="1:6">
      <c r="B61" s="23" t="s">
        <v>770</v>
      </c>
      <c r="C61" s="23"/>
      <c r="D61" s="23"/>
      <c r="E61" s="23"/>
      <c r="F61" s="23"/>
    </row>
    <row r="62" spans="1:6">
      <c r="A62" t="s">
        <v>875</v>
      </c>
      <c r="C62" s="23"/>
      <c r="D62" s="23"/>
      <c r="F62" s="23"/>
    </row>
    <row r="64" spans="1:6">
      <c r="A64" s="161"/>
    </row>
    <row r="65" spans="1:13">
      <c r="A65" t="s">
        <v>881</v>
      </c>
      <c r="H65" s="23"/>
      <c r="I65" s="23"/>
      <c r="J65" s="23"/>
      <c r="K65" s="23"/>
      <c r="L65" s="23"/>
      <c r="M65" s="23"/>
    </row>
    <row r="66" spans="1:13">
      <c r="B66" t="s">
        <v>719</v>
      </c>
      <c r="C66" s="23" t="s">
        <v>760</v>
      </c>
      <c r="E66" s="160">
        <v>6</v>
      </c>
    </row>
    <row r="67" spans="1:13">
      <c r="C67" s="23" t="s">
        <v>761</v>
      </c>
      <c r="D67" s="23"/>
      <c r="E67" t="s">
        <v>878</v>
      </c>
      <c r="F67" s="13">
        <v>560000000</v>
      </c>
    </row>
    <row r="68" spans="1:13">
      <c r="C68" s="23"/>
      <c r="D68" s="23"/>
      <c r="E68" t="s">
        <v>879</v>
      </c>
      <c r="F68" s="13">
        <v>43430003</v>
      </c>
    </row>
    <row r="69" spans="1:13">
      <c r="C69" s="23"/>
      <c r="D69" s="23"/>
      <c r="E69" t="s">
        <v>880</v>
      </c>
      <c r="F69" s="13">
        <v>400000</v>
      </c>
    </row>
    <row r="70" spans="1:13">
      <c r="B70" s="23" t="s">
        <v>720</v>
      </c>
      <c r="C70" s="23" t="s">
        <v>760</v>
      </c>
      <c r="D70" s="23"/>
      <c r="E70" s="160">
        <v>5</v>
      </c>
      <c r="F70" s="23"/>
    </row>
    <row r="71" spans="1:13">
      <c r="C71" s="23" t="s">
        <v>761</v>
      </c>
      <c r="D71" s="23"/>
      <c r="E71" t="s">
        <v>878</v>
      </c>
      <c r="F71" s="13">
        <v>560000000</v>
      </c>
    </row>
    <row r="72" spans="1:13">
      <c r="C72" s="23"/>
      <c r="D72" s="23"/>
      <c r="E72" t="s">
        <v>879</v>
      </c>
      <c r="F72" s="13">
        <v>43430003</v>
      </c>
    </row>
    <row r="73" spans="1:13">
      <c r="C73" s="23"/>
      <c r="D73" s="23"/>
      <c r="E73" t="s">
        <v>880</v>
      </c>
      <c r="F73" s="13">
        <v>400000</v>
      </c>
    </row>
    <row r="74" spans="1:13">
      <c r="B74" s="23" t="s">
        <v>724</v>
      </c>
      <c r="C74" s="23" t="s">
        <v>760</v>
      </c>
      <c r="D74" s="23"/>
      <c r="E74" s="160">
        <v>4</v>
      </c>
      <c r="F74" s="23"/>
    </row>
    <row r="75" spans="1:13">
      <c r="C75" s="23" t="s">
        <v>761</v>
      </c>
      <c r="D75" s="23"/>
      <c r="E75" t="s">
        <v>878</v>
      </c>
      <c r="F75" s="13">
        <v>560000000</v>
      </c>
    </row>
    <row r="76" spans="1:13">
      <c r="C76" s="23"/>
      <c r="D76" s="23"/>
      <c r="E76" t="s">
        <v>879</v>
      </c>
      <c r="F76" s="13">
        <v>43430003</v>
      </c>
    </row>
    <row r="77" spans="1:13">
      <c r="E77" t="s">
        <v>880</v>
      </c>
      <c r="F77" s="13">
        <v>400000</v>
      </c>
    </row>
    <row r="78" spans="1:13">
      <c r="A78" t="s">
        <v>882</v>
      </c>
      <c r="H78" s="23"/>
      <c r="I78" s="23"/>
      <c r="J78" s="23"/>
      <c r="K78" s="23"/>
      <c r="L78" s="23"/>
      <c r="M78" s="23"/>
    </row>
    <row r="79" spans="1:13">
      <c r="B79" t="s">
        <v>719</v>
      </c>
      <c r="C79" s="23" t="s">
        <v>760</v>
      </c>
      <c r="E79" s="160">
        <v>6</v>
      </c>
    </row>
    <row r="80" spans="1:13">
      <c r="C80" s="23" t="s">
        <v>761</v>
      </c>
      <c r="D80" s="23"/>
      <c r="E80" t="s">
        <v>883</v>
      </c>
      <c r="F80" s="13">
        <v>43430003</v>
      </c>
    </row>
    <row r="81" spans="1:6">
      <c r="C81" s="23"/>
      <c r="D81" s="23"/>
      <c r="E81" t="s">
        <v>884</v>
      </c>
      <c r="F81" s="13">
        <v>400000</v>
      </c>
    </row>
    <row r="82" spans="1:6">
      <c r="B82" s="23" t="s">
        <v>720</v>
      </c>
      <c r="C82" s="23" t="s">
        <v>760</v>
      </c>
      <c r="D82" s="23"/>
      <c r="E82" s="160">
        <v>5</v>
      </c>
      <c r="F82" s="23"/>
    </row>
    <row r="83" spans="1:6">
      <c r="C83" s="23" t="s">
        <v>761</v>
      </c>
      <c r="D83" s="23"/>
      <c r="E83" t="s">
        <v>883</v>
      </c>
      <c r="F83" s="13">
        <v>43430003</v>
      </c>
    </row>
    <row r="84" spans="1:6">
      <c r="C84" s="23"/>
      <c r="D84" s="23"/>
      <c r="E84" t="s">
        <v>884</v>
      </c>
      <c r="F84" s="13">
        <v>400000</v>
      </c>
    </row>
    <row r="85" spans="1:6">
      <c r="B85" s="23" t="s">
        <v>724</v>
      </c>
      <c r="C85" s="23" t="s">
        <v>760</v>
      </c>
      <c r="D85" s="23"/>
      <c r="E85" s="160">
        <v>4</v>
      </c>
      <c r="F85" s="23"/>
    </row>
    <row r="86" spans="1:6">
      <c r="C86" s="23" t="s">
        <v>761</v>
      </c>
      <c r="D86" s="23"/>
      <c r="E86" t="s">
        <v>883</v>
      </c>
      <c r="F86" s="13">
        <v>43430003</v>
      </c>
    </row>
    <row r="87" spans="1:6">
      <c r="C87" s="23"/>
      <c r="D87" s="23"/>
      <c r="E87" t="s">
        <v>884</v>
      </c>
      <c r="F87" s="13">
        <v>400000</v>
      </c>
    </row>
    <row r="88" spans="1:6">
      <c r="E88"/>
      <c r="F88" s="13"/>
    </row>
    <row r="89" spans="1:6">
      <c r="A89" t="s">
        <v>876</v>
      </c>
    </row>
    <row r="90" spans="1:6">
      <c r="B90" t="s">
        <v>877</v>
      </c>
    </row>
    <row r="93" spans="1:6">
      <c r="A93" s="172" t="s">
        <v>886</v>
      </c>
    </row>
    <row r="94" spans="1:6">
      <c r="A94" s="11" t="s">
        <v>890</v>
      </c>
    </row>
    <row r="95" spans="1:6">
      <c r="A95" s="23" t="s">
        <v>772</v>
      </c>
      <c r="B95" s="23" t="s">
        <v>771</v>
      </c>
      <c r="C95" s="23"/>
    </row>
    <row r="96" spans="1:6">
      <c r="B96" s="23" t="s">
        <v>765</v>
      </c>
      <c r="C96" s="23"/>
    </row>
    <row r="97" spans="1:3">
      <c r="C97" s="23" t="s">
        <v>766</v>
      </c>
    </row>
    <row r="98" spans="1:3">
      <c r="C98" s="145" t="s">
        <v>887</v>
      </c>
    </row>
    <row r="99" spans="1:3">
      <c r="C99" s="140" t="s">
        <v>888</v>
      </c>
    </row>
    <row r="100" spans="1:3">
      <c r="C100" s="140" t="s">
        <v>889</v>
      </c>
    </row>
    <row r="101" spans="1:3">
      <c r="C101" s="23" t="s">
        <v>768</v>
      </c>
    </row>
    <row r="102" spans="1:3">
      <c r="B102" s="23" t="s">
        <v>769</v>
      </c>
      <c r="C102" s="23"/>
    </row>
    <row r="103" spans="1:3">
      <c r="B103" s="145" t="s">
        <v>869</v>
      </c>
      <c r="C103" s="23"/>
    </row>
    <row r="104" spans="1:3">
      <c r="B104" s="23" t="s">
        <v>770</v>
      </c>
      <c r="C104" s="23"/>
    </row>
    <row r="105" spans="1:3">
      <c r="A105" t="s">
        <v>874</v>
      </c>
      <c r="C105" s="23"/>
    </row>
    <row r="106" spans="1:3">
      <c r="C106" s="23"/>
    </row>
    <row r="107" spans="1:3">
      <c r="A107" s="11" t="s">
        <v>891</v>
      </c>
    </row>
    <row r="108" spans="1:3">
      <c r="A108" s="23" t="s">
        <v>772</v>
      </c>
      <c r="B108" s="23" t="s">
        <v>771</v>
      </c>
      <c r="C108" s="23"/>
    </row>
    <row r="109" spans="1:3">
      <c r="B109" s="23" t="s">
        <v>765</v>
      </c>
      <c r="C109" s="23"/>
    </row>
    <row r="110" spans="1:3">
      <c r="C110" s="23" t="s">
        <v>766</v>
      </c>
    </row>
    <row r="111" spans="1:3">
      <c r="C111" s="140" t="s">
        <v>888</v>
      </c>
    </row>
    <row r="112" spans="1:3">
      <c r="C112" s="140" t="s">
        <v>889</v>
      </c>
    </row>
    <row r="113" spans="1:13">
      <c r="C113" s="23" t="s">
        <v>768</v>
      </c>
    </row>
    <row r="114" spans="1:13">
      <c r="B114" s="23" t="s">
        <v>769</v>
      </c>
      <c r="C114" s="23"/>
    </row>
    <row r="115" spans="1:13">
      <c r="B115" s="145" t="s">
        <v>871</v>
      </c>
      <c r="C115" s="23"/>
    </row>
    <row r="116" spans="1:13">
      <c r="B116" s="23" t="s">
        <v>770</v>
      </c>
      <c r="C116" s="23"/>
      <c r="D116" s="23"/>
      <c r="E116" s="23"/>
      <c r="F116" s="23"/>
    </row>
    <row r="117" spans="1:13">
      <c r="A117" t="s">
        <v>875</v>
      </c>
      <c r="C117" s="23"/>
      <c r="D117" s="23"/>
      <c r="F117" s="23"/>
    </row>
    <row r="118" spans="1:13">
      <c r="A118" s="161"/>
    </row>
    <row r="119" spans="1:13">
      <c r="A119" t="s">
        <v>881</v>
      </c>
      <c r="H119" s="23"/>
      <c r="I119" s="23"/>
      <c r="J119" s="23"/>
      <c r="K119" s="23"/>
      <c r="L119" s="23"/>
      <c r="M119" s="23"/>
    </row>
    <row r="120" spans="1:13">
      <c r="B120" t="s">
        <v>719</v>
      </c>
      <c r="C120" s="23" t="s">
        <v>760</v>
      </c>
      <c r="E120" s="160">
        <v>6</v>
      </c>
    </row>
    <row r="121" spans="1:13">
      <c r="C121" s="23" t="s">
        <v>761</v>
      </c>
      <c r="D121" s="23"/>
      <c r="E121" t="s">
        <v>878</v>
      </c>
      <c r="F121" s="13">
        <v>560000000</v>
      </c>
    </row>
    <row r="122" spans="1:13">
      <c r="C122" s="23"/>
      <c r="D122" s="23"/>
      <c r="E122" t="s">
        <v>879</v>
      </c>
      <c r="F122" s="13">
        <v>43430003</v>
      </c>
    </row>
    <row r="123" spans="1:13">
      <c r="C123" s="23"/>
      <c r="D123" s="23"/>
      <c r="E123" t="s">
        <v>880</v>
      </c>
      <c r="F123" s="13">
        <v>400000</v>
      </c>
    </row>
    <row r="124" spans="1:13">
      <c r="B124" s="23" t="s">
        <v>720</v>
      </c>
      <c r="C124" s="23" t="s">
        <v>760</v>
      </c>
      <c r="D124" s="23"/>
      <c r="E124" s="160">
        <v>5</v>
      </c>
      <c r="F124" s="23"/>
    </row>
    <row r="125" spans="1:13">
      <c r="C125" s="23" t="s">
        <v>761</v>
      </c>
      <c r="D125" s="23"/>
      <c r="E125" t="s">
        <v>878</v>
      </c>
      <c r="F125" s="13">
        <v>560000000</v>
      </c>
    </row>
    <row r="126" spans="1:13">
      <c r="C126" s="23"/>
      <c r="D126" s="23"/>
      <c r="E126" t="s">
        <v>879</v>
      </c>
      <c r="F126" s="13">
        <v>43430003</v>
      </c>
    </row>
    <row r="127" spans="1:13">
      <c r="C127" s="23"/>
      <c r="D127" s="23"/>
      <c r="E127" t="s">
        <v>880</v>
      </c>
      <c r="F127" s="13">
        <v>400000</v>
      </c>
    </row>
    <row r="128" spans="1:13">
      <c r="B128" s="23" t="s">
        <v>724</v>
      </c>
      <c r="C128" s="23" t="s">
        <v>760</v>
      </c>
      <c r="D128" s="23"/>
      <c r="E128" s="160">
        <v>4</v>
      </c>
      <c r="F128" s="23"/>
    </row>
    <row r="129" spans="1:13">
      <c r="C129" s="23" t="s">
        <v>761</v>
      </c>
      <c r="D129" s="23"/>
      <c r="E129" t="s">
        <v>878</v>
      </c>
      <c r="F129" s="13">
        <v>560000000</v>
      </c>
    </row>
    <row r="130" spans="1:13">
      <c r="C130" s="23"/>
      <c r="D130" s="23"/>
      <c r="E130" t="s">
        <v>879</v>
      </c>
      <c r="F130" s="13">
        <v>43430003</v>
      </c>
    </row>
    <row r="131" spans="1:13">
      <c r="E131" t="s">
        <v>880</v>
      </c>
      <c r="F131" s="13">
        <v>400000</v>
      </c>
    </row>
    <row r="132" spans="1:13">
      <c r="A132" t="s">
        <v>882</v>
      </c>
      <c r="H132" s="23"/>
      <c r="I132" s="23"/>
      <c r="J132" s="23"/>
      <c r="K132" s="23"/>
      <c r="L132" s="23"/>
      <c r="M132" s="23"/>
    </row>
    <row r="133" spans="1:13">
      <c r="B133" t="s">
        <v>719</v>
      </c>
      <c r="C133" s="23" t="s">
        <v>760</v>
      </c>
      <c r="E133" s="160">
        <v>6</v>
      </c>
    </row>
    <row r="134" spans="1:13">
      <c r="C134" s="23" t="s">
        <v>761</v>
      </c>
      <c r="D134" s="23"/>
      <c r="E134" t="s">
        <v>883</v>
      </c>
      <c r="F134" s="13">
        <v>43430003</v>
      </c>
    </row>
    <row r="135" spans="1:13">
      <c r="C135" s="23"/>
      <c r="D135" s="23"/>
      <c r="E135" t="s">
        <v>884</v>
      </c>
      <c r="F135" s="13">
        <v>400000</v>
      </c>
    </row>
    <row r="136" spans="1:13">
      <c r="B136" s="23" t="s">
        <v>720</v>
      </c>
      <c r="C136" s="23" t="s">
        <v>760</v>
      </c>
      <c r="D136" s="23"/>
      <c r="E136" s="160">
        <v>5</v>
      </c>
      <c r="F136" s="23"/>
    </row>
    <row r="137" spans="1:13">
      <c r="C137" s="23" t="s">
        <v>761</v>
      </c>
      <c r="D137" s="23"/>
      <c r="E137" t="s">
        <v>883</v>
      </c>
      <c r="F137" s="13">
        <v>43430003</v>
      </c>
    </row>
    <row r="138" spans="1:13">
      <c r="C138" s="23"/>
      <c r="D138" s="23"/>
      <c r="E138" t="s">
        <v>884</v>
      </c>
      <c r="F138" s="13">
        <v>400000</v>
      </c>
    </row>
    <row r="139" spans="1:13">
      <c r="B139" s="23" t="s">
        <v>724</v>
      </c>
      <c r="C139" s="23" t="s">
        <v>760</v>
      </c>
      <c r="D139" s="23"/>
      <c r="E139" s="160">
        <v>4</v>
      </c>
      <c r="F139" s="23"/>
    </row>
    <row r="140" spans="1:13">
      <c r="C140" s="23" t="s">
        <v>761</v>
      </c>
      <c r="D140" s="23"/>
      <c r="E140" t="s">
        <v>883</v>
      </c>
      <c r="F140" s="13">
        <v>43430003</v>
      </c>
    </row>
    <row r="141" spans="1:13">
      <c r="C141" s="23"/>
      <c r="D141" s="23"/>
      <c r="E141" t="s">
        <v>884</v>
      </c>
      <c r="F141" s="13">
        <v>400000</v>
      </c>
    </row>
    <row r="142" spans="1:13">
      <c r="E142"/>
      <c r="F142" s="13"/>
    </row>
    <row r="143" spans="1:13">
      <c r="A143" t="s">
        <v>892</v>
      </c>
    </row>
    <row r="144" spans="1:13">
      <c r="B144" t="s">
        <v>893</v>
      </c>
    </row>
    <row r="145" spans="1:4">
      <c r="B145"/>
    </row>
    <row r="146" spans="1:4">
      <c r="A146" s="172" t="s">
        <v>894</v>
      </c>
    </row>
    <row r="147" spans="1:4">
      <c r="A147" s="162" t="s">
        <v>895</v>
      </c>
      <c r="B147" s="146"/>
    </row>
    <row r="148" spans="1:4">
      <c r="B148" s="23" t="s">
        <v>21</v>
      </c>
      <c r="D148" s="159" t="s">
        <v>727</v>
      </c>
    </row>
    <row r="149" spans="1:4">
      <c r="B149" s="23" t="s">
        <v>574</v>
      </c>
      <c r="D149" s="159" t="s">
        <v>909</v>
      </c>
    </row>
    <row r="150" spans="1:4">
      <c r="B150" s="23" t="s">
        <v>586</v>
      </c>
      <c r="D150" s="24" t="s">
        <v>910</v>
      </c>
    </row>
    <row r="151" spans="1:4">
      <c r="B151" s="23" t="s">
        <v>587</v>
      </c>
      <c r="C151" s="159" t="s">
        <v>588</v>
      </c>
      <c r="D151" s="24" t="s">
        <v>911</v>
      </c>
    </row>
    <row r="152" spans="1:4">
      <c r="C152" s="159" t="s">
        <v>589</v>
      </c>
      <c r="D152" s="24" t="s">
        <v>896</v>
      </c>
    </row>
    <row r="153" spans="1:4">
      <c r="C153" s="159" t="s">
        <v>591</v>
      </c>
      <c r="D153" s="24" t="s">
        <v>897</v>
      </c>
    </row>
    <row r="154" spans="1:4">
      <c r="C154" s="159" t="s">
        <v>590</v>
      </c>
      <c r="D154" s="24" t="s">
        <v>898</v>
      </c>
    </row>
    <row r="155" spans="1:4">
      <c r="C155" s="159" t="s">
        <v>592</v>
      </c>
      <c r="D155" s="24" t="s">
        <v>899</v>
      </c>
    </row>
    <row r="156" spans="1:4">
      <c r="B156" s="23" t="s">
        <v>593</v>
      </c>
      <c r="C156" s="159"/>
      <c r="D156" s="24" t="s">
        <v>900</v>
      </c>
    </row>
    <row r="157" spans="1:4">
      <c r="B157" s="23" t="s">
        <v>594</v>
      </c>
      <c r="C157" s="159" t="s">
        <v>595</v>
      </c>
      <c r="D157" s="24" t="s">
        <v>901</v>
      </c>
    </row>
    <row r="158" spans="1:4">
      <c r="C158" s="159" t="s">
        <v>596</v>
      </c>
      <c r="D158" s="24" t="s">
        <v>902</v>
      </c>
    </row>
    <row r="159" spans="1:4">
      <c r="C159" s="24" t="s">
        <v>827</v>
      </c>
      <c r="D159" s="24" t="s">
        <v>903</v>
      </c>
    </row>
    <row r="160" spans="1:4">
      <c r="C160" s="159" t="s">
        <v>592</v>
      </c>
      <c r="D160" s="24" t="s">
        <v>904</v>
      </c>
    </row>
    <row r="161" spans="1:4">
      <c r="C161" s="159" t="s">
        <v>598</v>
      </c>
      <c r="D161" s="24" t="s">
        <v>905</v>
      </c>
    </row>
    <row r="162" spans="1:4">
      <c r="C162" s="159" t="s">
        <v>591</v>
      </c>
      <c r="D162" s="24" t="s">
        <v>906</v>
      </c>
    </row>
    <row r="163" spans="1:4">
      <c r="B163" s="23" t="s">
        <v>599</v>
      </c>
      <c r="C163" s="159"/>
      <c r="D163" s="24" t="s">
        <v>907</v>
      </c>
    </row>
    <row r="164" spans="1:4">
      <c r="B164" s="23" t="s">
        <v>600</v>
      </c>
      <c r="D164" s="24" t="s">
        <v>908</v>
      </c>
    </row>
    <row r="165" spans="1:4">
      <c r="A165" s="23" t="s">
        <v>395</v>
      </c>
      <c r="B165" s="146"/>
    </row>
    <row r="166" spans="1:4">
      <c r="B166" s="146"/>
    </row>
    <row r="167" spans="1:4">
      <c r="B167" s="146"/>
    </row>
    <row r="168" spans="1:4">
      <c r="B168" s="146"/>
    </row>
    <row r="169" spans="1:4">
      <c r="B169" s="146"/>
    </row>
    <row r="170" spans="1:4">
      <c r="B170" s="146"/>
    </row>
    <row r="171" spans="1:4">
      <c r="B171" s="146"/>
    </row>
    <row r="172" spans="1:4">
      <c r="B172" s="146"/>
    </row>
    <row r="173" spans="1:4">
      <c r="B173" s="146"/>
    </row>
    <row r="174" spans="1:4">
      <c r="B174" s="146"/>
    </row>
    <row r="175" spans="1:4">
      <c r="B175" s="146"/>
    </row>
    <row r="176" spans="1:4">
      <c r="B176" s="146"/>
    </row>
    <row r="177" spans="1:5">
      <c r="B177" s="146"/>
    </row>
    <row r="178" spans="1:5">
      <c r="B178" s="146"/>
    </row>
    <row r="179" spans="1:5">
      <c r="B179" s="146"/>
    </row>
    <row r="180" spans="1:5">
      <c r="B180" s="146"/>
    </row>
    <row r="181" spans="1:5">
      <c r="B181" s="146"/>
    </row>
    <row r="182" spans="1:5">
      <c r="B182" s="146"/>
    </row>
    <row r="183" spans="1:5">
      <c r="B183" s="146"/>
    </row>
    <row r="184" spans="1:5">
      <c r="B184" s="146"/>
    </row>
    <row r="185" spans="1:5">
      <c r="A185" t="s">
        <v>615</v>
      </c>
      <c r="C185" s="3" t="s">
        <v>715</v>
      </c>
      <c r="D185" s="163" t="s">
        <v>836</v>
      </c>
    </row>
    <row r="186" spans="1:5">
      <c r="B186" t="s">
        <v>578</v>
      </c>
      <c r="C186" s="163">
        <v>5000000</v>
      </c>
      <c r="D186" s="163">
        <v>2000000</v>
      </c>
    </row>
    <row r="187" spans="1:5">
      <c r="C187" s="163">
        <v>12000000</v>
      </c>
      <c r="D187" s="163"/>
    </row>
    <row r="188" spans="1:5">
      <c r="B188" t="s">
        <v>837</v>
      </c>
      <c r="C188" s="163">
        <f>SUM(C186:C187)</f>
        <v>17000000</v>
      </c>
      <c r="D188" s="163">
        <f>SUM(D186:D187)</f>
        <v>2000000</v>
      </c>
      <c r="E188" s="164">
        <f>C188+D188</f>
        <v>19000000</v>
      </c>
    </row>
    <row r="189" spans="1:5">
      <c r="B189"/>
      <c r="C189" s="163"/>
      <c r="D189" s="163"/>
      <c r="E189" s="164"/>
    </row>
    <row r="190" spans="1:5">
      <c r="A190" t="s">
        <v>835</v>
      </c>
      <c r="C190" s="163"/>
      <c r="D190" s="163"/>
    </row>
    <row r="191" spans="1:5">
      <c r="B191" t="s">
        <v>578</v>
      </c>
      <c r="C191" s="163">
        <v>10000000</v>
      </c>
      <c r="D191" s="163"/>
    </row>
    <row r="192" spans="1:5">
      <c r="C192" s="163">
        <v>3000000</v>
      </c>
      <c r="D192" s="163"/>
    </row>
    <row r="193" spans="3:5">
      <c r="C193" s="163">
        <v>2000000</v>
      </c>
      <c r="D193" s="163">
        <v>-2000000</v>
      </c>
    </row>
    <row r="194" spans="3:5">
      <c r="C194" s="163">
        <f>SUM(C191:C193)</f>
        <v>15000000</v>
      </c>
      <c r="D194" s="163">
        <f>SUM(D193)</f>
        <v>-2000000</v>
      </c>
      <c r="E194" s="164">
        <f>SUM(C194:D194)</f>
        <v>13000000</v>
      </c>
    </row>
    <row r="195" spans="3:5">
      <c r="C195" s="163"/>
      <c r="D195" s="163"/>
    </row>
    <row r="196" spans="3:5">
      <c r="C196" s="163"/>
    </row>
  </sheetData>
  <mergeCells count="16">
    <mergeCell ref="I18:I19"/>
    <mergeCell ref="J18:O18"/>
    <mergeCell ref="P18:P19"/>
    <mergeCell ref="Q18:Q19"/>
    <mergeCell ref="A7:A8"/>
    <mergeCell ref="B7:B8"/>
    <mergeCell ref="A18:A19"/>
    <mergeCell ref="B18:B19"/>
    <mergeCell ref="C18:C19"/>
    <mergeCell ref="D18:H18"/>
    <mergeCell ref="C7:C8"/>
    <mergeCell ref="D7:H7"/>
    <mergeCell ref="I7:I8"/>
    <mergeCell ref="J7:O7"/>
    <mergeCell ref="P7:P8"/>
    <mergeCell ref="Q7:Q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showGridLines="0" workbookViewId="0"/>
  </sheetViews>
  <sheetFormatPr baseColWidth="10" defaultColWidth="8.83203125" defaultRowHeight="14" x14ac:dyDescent="0"/>
  <cols>
    <col min="1" max="14" width="13.5" customWidth="1"/>
  </cols>
  <sheetData>
    <row r="1" spans="1:14" ht="25">
      <c r="A1" s="28" t="s">
        <v>603</v>
      </c>
    </row>
    <row r="3" spans="1:14" ht="15">
      <c r="A3" s="93" t="s">
        <v>557</v>
      </c>
      <c r="B3" s="106" t="s">
        <v>558</v>
      </c>
    </row>
    <row r="4" spans="1:14" ht="15">
      <c r="A4" s="93" t="s">
        <v>559</v>
      </c>
      <c r="B4" s="1" t="s">
        <v>558</v>
      </c>
    </row>
    <row r="7" spans="1:14" s="3" customFormat="1" ht="28">
      <c r="A7" s="110" t="s">
        <v>21</v>
      </c>
      <c r="B7" s="110" t="s">
        <v>604</v>
      </c>
      <c r="C7" s="110" t="s">
        <v>26</v>
      </c>
      <c r="D7" s="110" t="s">
        <v>605</v>
      </c>
      <c r="E7" s="110" t="s">
        <v>606</v>
      </c>
      <c r="F7" s="110" t="s">
        <v>607</v>
      </c>
      <c r="G7" s="110" t="s">
        <v>571</v>
      </c>
      <c r="H7" s="110" t="s">
        <v>608</v>
      </c>
      <c r="I7" s="110" t="s">
        <v>552</v>
      </c>
      <c r="J7" s="110" t="s">
        <v>609</v>
      </c>
      <c r="K7" s="110" t="s">
        <v>506</v>
      </c>
      <c r="L7" s="110" t="s">
        <v>610</v>
      </c>
      <c r="M7" s="110" t="s">
        <v>611</v>
      </c>
      <c r="N7" s="110" t="s">
        <v>568</v>
      </c>
    </row>
    <row r="8" spans="1:1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24"/>
  <sheetViews>
    <sheetView topLeftCell="A37" workbookViewId="0">
      <selection activeCell="K16" sqref="K16"/>
    </sheetView>
  </sheetViews>
  <sheetFormatPr baseColWidth="10" defaultColWidth="8.83203125" defaultRowHeight="14" x14ac:dyDescent="0"/>
  <cols>
    <col min="5" max="5" width="12.5" customWidth="1"/>
    <col min="10" max="10" width="17.5" customWidth="1"/>
    <col min="11" max="11" width="11.1640625" customWidth="1"/>
  </cols>
  <sheetData>
    <row r="2" spans="4:11">
      <c r="D2" t="s">
        <v>625</v>
      </c>
      <c r="J2" t="s">
        <v>627</v>
      </c>
    </row>
    <row r="3" spans="4:11">
      <c r="D3">
        <v>1</v>
      </c>
      <c r="E3" t="s">
        <v>626</v>
      </c>
      <c r="J3" t="s">
        <v>628</v>
      </c>
      <c r="K3" t="s">
        <v>536</v>
      </c>
    </row>
    <row r="4" spans="4:11">
      <c r="D4">
        <v>2</v>
      </c>
      <c r="E4" t="s">
        <v>626</v>
      </c>
      <c r="J4">
        <v>1</v>
      </c>
      <c r="K4">
        <v>5000</v>
      </c>
    </row>
    <row r="5" spans="4:11">
      <c r="D5">
        <v>3</v>
      </c>
      <c r="E5" t="s">
        <v>626</v>
      </c>
      <c r="J5">
        <v>3</v>
      </c>
      <c r="K5">
        <v>7000</v>
      </c>
    </row>
    <row r="6" spans="4:11">
      <c r="D6">
        <v>4</v>
      </c>
      <c r="E6" t="s">
        <v>626</v>
      </c>
    </row>
    <row r="7" spans="4:11">
      <c r="D7">
        <v>5</v>
      </c>
      <c r="E7" t="s">
        <v>626</v>
      </c>
    </row>
    <row r="9" spans="4:11">
      <c r="D9" t="s">
        <v>623</v>
      </c>
    </row>
    <row r="10" spans="4:11">
      <c r="E10" t="s">
        <v>630</v>
      </c>
    </row>
    <row r="11" spans="4:11">
      <c r="D11" t="s">
        <v>624</v>
      </c>
    </row>
    <row r="13" spans="4:11">
      <c r="D13" t="s">
        <v>622</v>
      </c>
    </row>
    <row r="15" spans="4:11">
      <c r="E15" t="s">
        <v>623</v>
      </c>
    </row>
    <row r="16" spans="4:11">
      <c r="F16" t="s">
        <v>629</v>
      </c>
    </row>
    <row r="17" spans="4:7">
      <c r="E17" t="s">
        <v>624</v>
      </c>
    </row>
    <row r="19" spans="4:7">
      <c r="E19" t="s">
        <v>631</v>
      </c>
    </row>
    <row r="20" spans="4:7">
      <c r="F20" t="s">
        <v>632</v>
      </c>
    </row>
    <row r="21" spans="4:7">
      <c r="G21" t="s">
        <v>633</v>
      </c>
    </row>
    <row r="22" spans="4:7">
      <c r="F22" t="s">
        <v>634</v>
      </c>
    </row>
    <row r="23" spans="4:7">
      <c r="E23" t="s">
        <v>624</v>
      </c>
    </row>
    <row r="24" spans="4:7">
      <c r="D24" t="s">
        <v>621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N21" sqref="N21"/>
    </sheetView>
  </sheetViews>
  <sheetFormatPr baseColWidth="10" defaultColWidth="8.83203125" defaultRowHeight="14" x14ac:dyDescent="0"/>
  <cols>
    <col min="3" max="3" width="12.1640625" style="13" customWidth="1"/>
    <col min="4" max="4" width="16.5" style="13" customWidth="1"/>
    <col min="5" max="5" width="17.6640625" style="13" customWidth="1"/>
    <col min="6" max="6" width="11.5" style="13" bestFit="1" customWidth="1"/>
    <col min="7" max="7" width="12.6640625" style="13" customWidth="1"/>
    <col min="8" max="9" width="8.83203125" style="13"/>
    <col min="10" max="10" width="10.5" style="13" bestFit="1" customWidth="1"/>
    <col min="11" max="11" width="12.33203125" style="13" bestFit="1" customWidth="1"/>
    <col min="12" max="19" width="8.83203125" style="13"/>
    <col min="20" max="20" width="11.5" style="13" bestFit="1" customWidth="1"/>
    <col min="21" max="21" width="8.83203125" style="13"/>
  </cols>
  <sheetData>
    <row r="1" spans="1:13">
      <c r="A1" t="s">
        <v>924</v>
      </c>
    </row>
    <row r="4" spans="1:13">
      <c r="B4" t="s">
        <v>65</v>
      </c>
      <c r="C4" s="13" t="s">
        <v>3</v>
      </c>
      <c r="D4" s="13" t="s">
        <v>213</v>
      </c>
      <c r="E4" s="13" t="s">
        <v>214</v>
      </c>
    </row>
    <row r="5" spans="1:13">
      <c r="B5" t="s">
        <v>925</v>
      </c>
      <c r="C5" s="13">
        <v>10</v>
      </c>
      <c r="D5" s="13">
        <v>5000000</v>
      </c>
      <c r="E5" s="13">
        <f>D5*C5</f>
        <v>50000000</v>
      </c>
    </row>
    <row r="9" spans="1:13">
      <c r="B9" t="s">
        <v>950</v>
      </c>
    </row>
    <row r="10" spans="1:13">
      <c r="C10" s="13">
        <v>2010</v>
      </c>
      <c r="H10" s="13">
        <v>2010</v>
      </c>
      <c r="I10" s="13">
        <v>2011</v>
      </c>
    </row>
    <row r="11" spans="1:13">
      <c r="C11" s="13" t="s">
        <v>935</v>
      </c>
      <c r="D11" s="13" t="s">
        <v>934</v>
      </c>
      <c r="E11" s="13" t="s">
        <v>933</v>
      </c>
      <c r="F11" s="13" t="s">
        <v>932</v>
      </c>
      <c r="G11" s="13" t="s">
        <v>931</v>
      </c>
      <c r="H11" s="13" t="s">
        <v>930</v>
      </c>
      <c r="I11" s="13" t="s">
        <v>927</v>
      </c>
      <c r="J11" s="13" t="s">
        <v>856</v>
      </c>
      <c r="K11" s="13" t="s">
        <v>857</v>
      </c>
      <c r="L11" s="13" t="s">
        <v>928</v>
      </c>
      <c r="M11" s="13" t="s">
        <v>929</v>
      </c>
    </row>
    <row r="13" spans="1:13">
      <c r="G13" s="13" t="s">
        <v>926</v>
      </c>
    </row>
    <row r="25" spans="2:21">
      <c r="B25" t="s">
        <v>951</v>
      </c>
    </row>
    <row r="26" spans="2:21">
      <c r="C26" s="13">
        <v>2010</v>
      </c>
      <c r="H26" s="13">
        <v>2010</v>
      </c>
      <c r="I26" s="13">
        <v>2011</v>
      </c>
    </row>
    <row r="27" spans="2:21">
      <c r="C27" s="13" t="s">
        <v>935</v>
      </c>
      <c r="D27" s="13" t="s">
        <v>934</v>
      </c>
      <c r="E27" s="13" t="s">
        <v>933</v>
      </c>
      <c r="F27" s="13" t="s">
        <v>932</v>
      </c>
      <c r="G27" s="13" t="s">
        <v>931</v>
      </c>
      <c r="H27" s="13" t="s">
        <v>930</v>
      </c>
      <c r="I27" s="13" t="s">
        <v>927</v>
      </c>
      <c r="J27" s="13" t="s">
        <v>856</v>
      </c>
      <c r="K27" s="13" t="s">
        <v>857</v>
      </c>
      <c r="L27" s="13" t="s">
        <v>928</v>
      </c>
      <c r="M27" s="13" t="s">
        <v>929</v>
      </c>
    </row>
    <row r="29" spans="2:21">
      <c r="G29" s="13" t="s">
        <v>926</v>
      </c>
    </row>
    <row r="30" spans="2:21" s="11" customFormat="1">
      <c r="B30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80"/>
      <c r="T30" s="180"/>
      <c r="U30" s="180"/>
    </row>
    <row r="31" spans="2:21">
      <c r="I31" s="13" t="s">
        <v>936</v>
      </c>
      <c r="Q31" s="13" t="s">
        <v>937</v>
      </c>
    </row>
    <row r="33" spans="1:22">
      <c r="C33" s="13" t="s">
        <v>952</v>
      </c>
    </row>
    <row r="34" spans="1:22">
      <c r="D34" s="13" t="s">
        <v>665</v>
      </c>
      <c r="E34" s="13" t="s">
        <v>953</v>
      </c>
    </row>
    <row r="36" spans="1:22">
      <c r="B36" t="s">
        <v>954</v>
      </c>
    </row>
    <row r="43" spans="1:22" ht="70">
      <c r="A43" s="1"/>
      <c r="B43" s="1"/>
      <c r="C43" s="174" t="s">
        <v>938</v>
      </c>
      <c r="D43" s="230" t="s">
        <v>939</v>
      </c>
      <c r="E43" s="230"/>
      <c r="F43" s="174" t="s">
        <v>940</v>
      </c>
      <c r="G43" s="174" t="s">
        <v>941</v>
      </c>
      <c r="H43" s="230" t="s">
        <v>942</v>
      </c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174" t="s">
        <v>943</v>
      </c>
      <c r="V43" s="175" t="s">
        <v>944</v>
      </c>
    </row>
    <row r="44" spans="1:22">
      <c r="A44" s="1"/>
      <c r="B44" s="1"/>
      <c r="C44" s="14"/>
      <c r="D44" s="14" t="s">
        <v>945</v>
      </c>
      <c r="E44" s="14" t="s">
        <v>532</v>
      </c>
      <c r="F44" s="14"/>
      <c r="G44" s="14"/>
      <c r="H44" s="14" t="s">
        <v>927</v>
      </c>
      <c r="I44" s="14" t="s">
        <v>856</v>
      </c>
      <c r="J44" s="14" t="s">
        <v>857</v>
      </c>
      <c r="K44" s="14" t="s">
        <v>928</v>
      </c>
      <c r="L44" s="14" t="s">
        <v>946</v>
      </c>
      <c r="M44" s="14" t="s">
        <v>947</v>
      </c>
      <c r="N44" s="14" t="s">
        <v>935</v>
      </c>
      <c r="O44" s="14" t="s">
        <v>934</v>
      </c>
      <c r="P44" s="14" t="s">
        <v>933</v>
      </c>
      <c r="Q44" s="14" t="s">
        <v>932</v>
      </c>
      <c r="R44" s="14" t="s">
        <v>931</v>
      </c>
      <c r="S44" s="14" t="s">
        <v>948</v>
      </c>
      <c r="T44" s="14" t="s">
        <v>837</v>
      </c>
      <c r="U44" s="14"/>
      <c r="V44" s="1"/>
    </row>
    <row r="45" spans="1:22">
      <c r="A45" s="1"/>
      <c r="B45" s="1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 t="s">
        <v>643</v>
      </c>
      <c r="V45" s="1" t="s">
        <v>949</v>
      </c>
    </row>
    <row r="46" spans="1:22" s="178" customFormat="1">
      <c r="A46" s="176"/>
      <c r="B46" s="176"/>
      <c r="C46" s="177" t="s">
        <v>635</v>
      </c>
      <c r="D46" s="177" t="s">
        <v>636</v>
      </c>
      <c r="E46" s="177" t="s">
        <v>637</v>
      </c>
      <c r="F46" s="177" t="s">
        <v>638</v>
      </c>
      <c r="G46" s="177" t="s">
        <v>639</v>
      </c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6"/>
    </row>
    <row r="48" spans="1:22">
      <c r="C48" s="5"/>
      <c r="D48" s="5"/>
      <c r="F48" s="13">
        <v>53460000</v>
      </c>
      <c r="G48" s="179"/>
      <c r="J48" s="13">
        <v>8910000</v>
      </c>
      <c r="K48" s="13">
        <v>8910000</v>
      </c>
      <c r="T48" s="13">
        <f>SUM(H48:S48)</f>
        <v>17820000</v>
      </c>
    </row>
    <row r="49" spans="4:5">
      <c r="D49" s="179"/>
      <c r="E49" s="179"/>
    </row>
  </sheetData>
  <mergeCells count="2">
    <mergeCell ref="D43:E43"/>
    <mergeCell ref="H43:T4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9"/>
  <sheetViews>
    <sheetView workbookViewId="0">
      <selection activeCell="D32" sqref="D32"/>
    </sheetView>
  </sheetViews>
  <sheetFormatPr baseColWidth="10" defaultColWidth="8.83203125" defaultRowHeight="14" x14ac:dyDescent="0"/>
  <cols>
    <col min="12" max="12" width="19.33203125" customWidth="1"/>
    <col min="13" max="13" width="10.5" customWidth="1"/>
    <col min="14" max="14" width="12.1640625" customWidth="1"/>
    <col min="18" max="18" width="5.33203125" customWidth="1"/>
    <col min="19" max="19" width="19.6640625" customWidth="1"/>
  </cols>
  <sheetData>
    <row r="4" spans="3:12">
      <c r="C4" t="s">
        <v>11</v>
      </c>
      <c r="D4" t="s">
        <v>960</v>
      </c>
    </row>
    <row r="5" spans="3:12">
      <c r="C5" s="7" t="s">
        <v>229</v>
      </c>
      <c r="D5" s="7" t="s">
        <v>1</v>
      </c>
      <c r="E5" s="7" t="s">
        <v>3</v>
      </c>
      <c r="F5" s="7" t="s">
        <v>963</v>
      </c>
      <c r="G5" s="7" t="s">
        <v>956</v>
      </c>
    </row>
    <row r="6" spans="3:12">
      <c r="C6" s="1">
        <v>1</v>
      </c>
      <c r="D6" s="1" t="s">
        <v>955</v>
      </c>
      <c r="E6" s="1">
        <v>10</v>
      </c>
      <c r="F6" s="1">
        <v>0</v>
      </c>
      <c r="G6" s="1">
        <v>0</v>
      </c>
      <c r="J6" s="7" t="s">
        <v>964</v>
      </c>
      <c r="L6" s="7" t="s">
        <v>965</v>
      </c>
    </row>
    <row r="7" spans="3:12">
      <c r="C7" s="1">
        <v>2</v>
      </c>
      <c r="D7" s="1" t="s">
        <v>957</v>
      </c>
      <c r="E7" s="1">
        <v>20</v>
      </c>
      <c r="F7" s="1">
        <v>0</v>
      </c>
      <c r="G7" s="1">
        <v>0</v>
      </c>
      <c r="J7" s="1" t="s">
        <v>229</v>
      </c>
      <c r="L7" s="1" t="s">
        <v>229</v>
      </c>
    </row>
    <row r="8" spans="3:12">
      <c r="J8" s="1" t="s">
        <v>232</v>
      </c>
      <c r="L8" s="1" t="s">
        <v>966</v>
      </c>
    </row>
    <row r="9" spans="3:12">
      <c r="C9" t="s">
        <v>11</v>
      </c>
      <c r="D9" t="s">
        <v>960</v>
      </c>
      <c r="J9" s="1" t="s">
        <v>230</v>
      </c>
      <c r="L9" s="1" t="s">
        <v>967</v>
      </c>
    </row>
    <row r="10" spans="3:12">
      <c r="C10" t="s">
        <v>959</v>
      </c>
      <c r="D10" t="s">
        <v>961</v>
      </c>
      <c r="J10" s="1" t="s">
        <v>209</v>
      </c>
      <c r="L10" s="1" t="s">
        <v>254</v>
      </c>
    </row>
    <row r="11" spans="3:12">
      <c r="C11" s="7" t="s">
        <v>21</v>
      </c>
      <c r="D11" s="7" t="s">
        <v>1</v>
      </c>
      <c r="E11" s="7" t="s">
        <v>968</v>
      </c>
      <c r="F11" s="7" t="s">
        <v>958</v>
      </c>
      <c r="G11" s="7" t="s">
        <v>956</v>
      </c>
      <c r="L11" s="181" t="s">
        <v>239</v>
      </c>
    </row>
    <row r="12" spans="3:12">
      <c r="C12" s="1">
        <v>1</v>
      </c>
      <c r="D12" s="1" t="s">
        <v>955</v>
      </c>
      <c r="E12" s="1">
        <v>10</v>
      </c>
      <c r="F12" s="1">
        <v>10</v>
      </c>
      <c r="G12" s="1">
        <v>0</v>
      </c>
      <c r="L12" s="1" t="s">
        <v>970</v>
      </c>
    </row>
    <row r="13" spans="3:12">
      <c r="C13" s="1">
        <v>2</v>
      </c>
      <c r="D13" s="1" t="s">
        <v>957</v>
      </c>
      <c r="E13" s="1">
        <v>20</v>
      </c>
      <c r="F13" s="1">
        <v>15</v>
      </c>
      <c r="G13" s="1">
        <v>5</v>
      </c>
    </row>
    <row r="15" spans="3:12">
      <c r="C15" t="s">
        <v>11</v>
      </c>
      <c r="D15" t="s">
        <v>960</v>
      </c>
    </row>
    <row r="16" spans="3:12">
      <c r="C16" t="s">
        <v>959</v>
      </c>
      <c r="D16" t="s">
        <v>962</v>
      </c>
    </row>
    <row r="17" spans="3:7">
      <c r="C17" s="7" t="s">
        <v>21</v>
      </c>
      <c r="D17" s="7" t="s">
        <v>1</v>
      </c>
      <c r="E17" s="7" t="s">
        <v>968</v>
      </c>
      <c r="F17" s="7" t="s">
        <v>958</v>
      </c>
      <c r="G17" s="7" t="s">
        <v>956</v>
      </c>
    </row>
    <row r="18" spans="3:7">
      <c r="C18" s="1">
        <v>1</v>
      </c>
      <c r="D18" s="1" t="s">
        <v>955</v>
      </c>
      <c r="E18" s="1">
        <v>0</v>
      </c>
      <c r="F18" s="1">
        <v>0</v>
      </c>
      <c r="G18" s="1">
        <v>0</v>
      </c>
    </row>
    <row r="19" spans="3:7">
      <c r="C19" s="1">
        <v>2</v>
      </c>
      <c r="D19" s="1" t="s">
        <v>957</v>
      </c>
      <c r="E19" s="1">
        <v>5</v>
      </c>
      <c r="F19" s="1">
        <v>5</v>
      </c>
      <c r="G19" s="1">
        <v>0</v>
      </c>
    </row>
    <row r="22" spans="3:7">
      <c r="C22" t="s">
        <v>972</v>
      </c>
    </row>
    <row r="23" spans="3:7">
      <c r="D23" t="s">
        <v>973</v>
      </c>
    </row>
    <row r="25" spans="3:7">
      <c r="C25" t="s">
        <v>969</v>
      </c>
    </row>
    <row r="26" spans="3:7">
      <c r="D26" t="s">
        <v>971</v>
      </c>
    </row>
    <row r="29" spans="3:7">
      <c r="D29" t="s">
        <v>974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"/>
  <sheetViews>
    <sheetView workbookViewId="0">
      <selection activeCell="K20" sqref="K20"/>
    </sheetView>
  </sheetViews>
  <sheetFormatPr baseColWidth="10" defaultColWidth="8.83203125" defaultRowHeight="14" x14ac:dyDescent="0"/>
  <cols>
    <col min="1" max="1" width="5.83203125" customWidth="1"/>
    <col min="2" max="2" width="17.6640625" customWidth="1"/>
    <col min="3" max="3" width="25.1640625" customWidth="1"/>
    <col min="4" max="4" width="7.6640625" style="3" customWidth="1"/>
    <col min="5" max="5" width="7.33203125" customWidth="1"/>
    <col min="6" max="9" width="13.83203125" style="5" customWidth="1"/>
    <col min="10" max="10" width="8.83203125" style="3"/>
  </cols>
  <sheetData>
    <row r="3" spans="1:10">
      <c r="A3" s="11" t="s">
        <v>11</v>
      </c>
    </row>
    <row r="6" spans="1:10">
      <c r="A6" s="7" t="s">
        <v>0</v>
      </c>
      <c r="B6" s="7" t="s">
        <v>2</v>
      </c>
      <c r="C6" s="7" t="s">
        <v>1</v>
      </c>
      <c r="D6" s="8" t="s">
        <v>3</v>
      </c>
      <c r="E6" s="7" t="s">
        <v>4</v>
      </c>
      <c r="F6" s="9" t="s">
        <v>5</v>
      </c>
      <c r="G6" s="9" t="s">
        <v>6</v>
      </c>
      <c r="H6" s="9" t="s">
        <v>12</v>
      </c>
      <c r="I6" s="9" t="s">
        <v>15</v>
      </c>
      <c r="J6" s="10" t="s">
        <v>8</v>
      </c>
    </row>
    <row r="7" spans="1:10">
      <c r="A7" s="1"/>
      <c r="B7" s="1"/>
      <c r="C7" s="1"/>
      <c r="D7" s="2">
        <v>1</v>
      </c>
      <c r="E7" s="1" t="s">
        <v>13</v>
      </c>
      <c r="F7" s="4">
        <v>100000</v>
      </c>
      <c r="G7" s="4">
        <f>F7*D7</f>
        <v>100000</v>
      </c>
      <c r="H7" s="4">
        <v>50000</v>
      </c>
      <c r="I7" s="4">
        <f>G7-H7</f>
        <v>50000</v>
      </c>
      <c r="J7" s="2">
        <v>1</v>
      </c>
    </row>
    <row r="8" spans="1:10">
      <c r="A8" s="1"/>
      <c r="B8" s="1"/>
      <c r="C8" s="1"/>
      <c r="D8" s="2">
        <v>2</v>
      </c>
      <c r="E8" s="1" t="s">
        <v>13</v>
      </c>
      <c r="F8" s="4">
        <v>50000</v>
      </c>
      <c r="G8" s="4">
        <f>F8*D8</f>
        <v>100000</v>
      </c>
      <c r="H8" s="4">
        <v>20000</v>
      </c>
      <c r="I8" s="4">
        <f>G8-H8</f>
        <v>80000</v>
      </c>
      <c r="J8" s="2">
        <v>1</v>
      </c>
    </row>
    <row r="9" spans="1:10">
      <c r="A9" s="1"/>
      <c r="B9" s="1"/>
      <c r="C9" s="1"/>
      <c r="D9" s="2">
        <v>1</v>
      </c>
      <c r="E9" s="1" t="s">
        <v>13</v>
      </c>
      <c r="F9" s="4">
        <v>40000</v>
      </c>
      <c r="G9" s="4">
        <f>F9*D9</f>
        <v>40000</v>
      </c>
      <c r="H9" s="4">
        <v>0</v>
      </c>
      <c r="I9" s="4">
        <f>G9-H9</f>
        <v>40000</v>
      </c>
      <c r="J9" s="2">
        <v>1</v>
      </c>
    </row>
    <row r="10" spans="1:10">
      <c r="A10" s="1"/>
      <c r="B10" s="1"/>
      <c r="C10" s="1"/>
      <c r="D10" s="2"/>
      <c r="E10" s="1"/>
      <c r="F10" s="4"/>
      <c r="G10" s="4"/>
      <c r="H10" s="4"/>
      <c r="I10" s="4"/>
      <c r="J10" s="2"/>
    </row>
    <row r="11" spans="1:10">
      <c r="A11" s="1"/>
      <c r="B11" s="1"/>
      <c r="C11" s="1"/>
      <c r="D11" s="2"/>
      <c r="E11" s="1"/>
      <c r="F11" s="4"/>
      <c r="G11" s="4"/>
      <c r="H11" s="4"/>
      <c r="I11" s="4"/>
      <c r="J11" s="2"/>
    </row>
    <row r="12" spans="1:10">
      <c r="A12" s="1"/>
      <c r="B12" s="1"/>
      <c r="C12" s="1"/>
      <c r="D12" s="2"/>
      <c r="E12" s="1"/>
      <c r="F12" s="4"/>
      <c r="G12" s="4"/>
      <c r="H12" s="4"/>
      <c r="I12" s="4"/>
      <c r="J12" s="2"/>
    </row>
    <row r="13" spans="1:10">
      <c r="A13" s="1"/>
      <c r="B13" s="1"/>
      <c r="C13" s="1"/>
      <c r="D13" s="2"/>
      <c r="E13" s="1"/>
      <c r="F13" s="4"/>
      <c r="G13" s="4"/>
      <c r="H13" s="4"/>
      <c r="I13" s="4"/>
      <c r="J13" s="2"/>
    </row>
    <row r="15" spans="1:10">
      <c r="F15" s="3"/>
      <c r="G15"/>
      <c r="H15" s="5" t="s">
        <v>9</v>
      </c>
      <c r="I15" s="4">
        <f>SUM(G7:G13)</f>
        <v>240000</v>
      </c>
    </row>
    <row r="16" spans="1:10">
      <c r="F16" s="3"/>
      <c r="G16"/>
      <c r="H16" s="5" t="s">
        <v>7</v>
      </c>
      <c r="I16" s="4">
        <f>SUM(H7:H14)</f>
        <v>70000</v>
      </c>
    </row>
    <row r="17" spans="5:9">
      <c r="F17" s="3"/>
      <c r="G17"/>
      <c r="H17" s="5" t="s">
        <v>14</v>
      </c>
      <c r="I17" s="4">
        <f>SUM(I7:I13)</f>
        <v>170000</v>
      </c>
    </row>
    <row r="18" spans="5:9">
      <c r="E18" s="5" t="s">
        <v>8</v>
      </c>
      <c r="F18" s="6">
        <v>0.1</v>
      </c>
      <c r="G18"/>
      <c r="H18" s="5">
        <f>SUM(I7:I9)</f>
        <v>170000</v>
      </c>
      <c r="I18" s="4">
        <f>H18*F18</f>
        <v>17000</v>
      </c>
    </row>
    <row r="19" spans="5:9">
      <c r="F19" s="3"/>
      <c r="G19"/>
      <c r="H19" s="5" t="s">
        <v>10</v>
      </c>
      <c r="I19" s="4">
        <f>SUM(I17:I18)</f>
        <v>187000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E1" workbookViewId="0">
      <selection activeCell="N10" sqref="N10"/>
    </sheetView>
  </sheetViews>
  <sheetFormatPr baseColWidth="10" defaultColWidth="8.83203125" defaultRowHeight="14" x14ac:dyDescent="0"/>
  <cols>
    <col min="4" max="4" width="10.1640625" customWidth="1"/>
  </cols>
  <sheetData>
    <row r="1" spans="1:16">
      <c r="A1" t="s">
        <v>975</v>
      </c>
    </row>
    <row r="3" spans="1:16">
      <c r="D3" t="s">
        <v>978</v>
      </c>
    </row>
    <row r="4" spans="1:16">
      <c r="D4" s="1" t="s">
        <v>229</v>
      </c>
    </row>
    <row r="5" spans="1:16">
      <c r="D5" s="1" t="s">
        <v>232</v>
      </c>
      <c r="I5" t="s">
        <v>977</v>
      </c>
    </row>
    <row r="6" spans="1:16">
      <c r="B6" t="s">
        <v>976</v>
      </c>
      <c r="D6" s="47" t="s">
        <v>982</v>
      </c>
      <c r="I6" s="1" t="s">
        <v>229</v>
      </c>
    </row>
    <row r="7" spans="1:16">
      <c r="B7" s="1" t="s">
        <v>229</v>
      </c>
      <c r="D7" s="1" t="s">
        <v>979</v>
      </c>
      <c r="I7" s="1"/>
      <c r="P7">
        <v>15</v>
      </c>
    </row>
    <row r="8" spans="1:16">
      <c r="B8" s="1"/>
      <c r="I8" s="1" t="s">
        <v>837</v>
      </c>
      <c r="N8">
        <v>0</v>
      </c>
      <c r="O8">
        <v>5</v>
      </c>
      <c r="P8">
        <f>P7+N8-O8</f>
        <v>10</v>
      </c>
    </row>
    <row r="9" spans="1:16">
      <c r="B9" s="1"/>
      <c r="D9" t="s">
        <v>980</v>
      </c>
      <c r="I9" s="1"/>
      <c r="N9">
        <v>200</v>
      </c>
      <c r="O9">
        <v>0</v>
      </c>
      <c r="P9">
        <f>P8+N9-O9</f>
        <v>210</v>
      </c>
    </row>
    <row r="10" spans="1:16">
      <c r="D10" s="1" t="s">
        <v>229</v>
      </c>
    </row>
    <row r="11" spans="1:16">
      <c r="D11" s="1" t="s">
        <v>232</v>
      </c>
    </row>
    <row r="12" spans="1:16">
      <c r="B12" t="s">
        <v>987</v>
      </c>
      <c r="D12" s="1"/>
      <c r="I12" t="s">
        <v>983</v>
      </c>
    </row>
    <row r="13" spans="1:16">
      <c r="B13" s="182" t="s">
        <v>229</v>
      </c>
      <c r="I13" s="1" t="s">
        <v>229</v>
      </c>
    </row>
    <row r="14" spans="1:16">
      <c r="B14" s="183" t="s">
        <v>232</v>
      </c>
      <c r="D14" t="s">
        <v>981</v>
      </c>
      <c r="I14" s="1" t="s">
        <v>982</v>
      </c>
    </row>
    <row r="15" spans="1:16">
      <c r="B15" s="183"/>
      <c r="D15" s="1" t="s">
        <v>229</v>
      </c>
      <c r="I15" s="1"/>
    </row>
    <row r="16" spans="1:16">
      <c r="B16" s="183"/>
      <c r="D16" s="1" t="s">
        <v>966</v>
      </c>
      <c r="I16" s="1"/>
    </row>
    <row r="17" spans="2:6">
      <c r="B17" s="79"/>
      <c r="D17" s="1" t="s">
        <v>232</v>
      </c>
    </row>
    <row r="18" spans="2:6">
      <c r="D18" s="1" t="s">
        <v>970</v>
      </c>
    </row>
    <row r="23" spans="2:6">
      <c r="B23" t="s">
        <v>11</v>
      </c>
      <c r="D23" t="s">
        <v>984</v>
      </c>
      <c r="F23" t="s">
        <v>985</v>
      </c>
    </row>
    <row r="25" spans="2:6">
      <c r="F25" t="s">
        <v>986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O11" sqref="O11"/>
    </sheetView>
  </sheetViews>
  <sheetFormatPr baseColWidth="10" defaultColWidth="8.83203125" defaultRowHeight="14" x14ac:dyDescent="0"/>
  <sheetData>
    <row r="1" spans="1:14">
      <c r="A1" t="s">
        <v>989</v>
      </c>
      <c r="D1" t="s">
        <v>990</v>
      </c>
      <c r="F1" t="s">
        <v>994</v>
      </c>
      <c r="H1" t="s">
        <v>995</v>
      </c>
      <c r="J1" t="s">
        <v>996</v>
      </c>
      <c r="L1" t="s">
        <v>997</v>
      </c>
      <c r="N1" t="s">
        <v>998</v>
      </c>
    </row>
    <row r="2" spans="1:14">
      <c r="A2" t="s">
        <v>992</v>
      </c>
    </row>
    <row r="3" spans="1:14">
      <c r="B3" t="s">
        <v>174</v>
      </c>
      <c r="D3" t="s">
        <v>1006</v>
      </c>
      <c r="N3" t="s">
        <v>174</v>
      </c>
    </row>
    <row r="4" spans="1:14">
      <c r="B4" t="s">
        <v>1000</v>
      </c>
      <c r="N4" t="s">
        <v>1002</v>
      </c>
    </row>
    <row r="5" spans="1:14">
      <c r="B5" t="s">
        <v>1001</v>
      </c>
      <c r="N5" t="s">
        <v>1000</v>
      </c>
    </row>
    <row r="6" spans="1:14">
      <c r="B6" t="s">
        <v>177</v>
      </c>
    </row>
    <row r="8" spans="1:14">
      <c r="B8" t="s">
        <v>988</v>
      </c>
    </row>
    <row r="9" spans="1:14">
      <c r="D9" t="s">
        <v>1003</v>
      </c>
    </row>
    <row r="10" spans="1:14">
      <c r="D10" t="s">
        <v>1004</v>
      </c>
    </row>
    <row r="15" spans="1:14">
      <c r="A15" t="s">
        <v>993</v>
      </c>
      <c r="D15" t="s">
        <v>991</v>
      </c>
      <c r="N15" t="s">
        <v>999</v>
      </c>
    </row>
    <row r="16" spans="1:14">
      <c r="B16" t="s">
        <v>174</v>
      </c>
    </row>
    <row r="18" spans="2:4">
      <c r="B18" t="s">
        <v>177</v>
      </c>
    </row>
    <row r="20" spans="2:4">
      <c r="B20" t="s">
        <v>988</v>
      </c>
    </row>
    <row r="22" spans="2:4">
      <c r="D22" t="s">
        <v>1005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4"/>
  <sheetViews>
    <sheetView showGridLines="0" topLeftCell="I1" zoomScale="85" zoomScaleNormal="85" zoomScalePageLayoutView="85" workbookViewId="0">
      <selection activeCell="V20" sqref="V20"/>
    </sheetView>
  </sheetViews>
  <sheetFormatPr baseColWidth="10" defaultColWidth="8.83203125" defaultRowHeight="14" x14ac:dyDescent="0"/>
  <cols>
    <col min="2" max="2" width="2.83203125" customWidth="1"/>
    <col min="3" max="3" width="13.5" customWidth="1"/>
    <col min="4" max="4" width="15.1640625" customWidth="1"/>
    <col min="8" max="8" width="10.83203125" customWidth="1"/>
    <col min="9" max="9" width="9.83203125" customWidth="1"/>
  </cols>
  <sheetData>
    <row r="2" spans="2:32">
      <c r="B2" s="186" t="s">
        <v>1045</v>
      </c>
    </row>
    <row r="3" spans="2:32" s="194" customFormat="1" ht="37" thickBot="1">
      <c r="B3" s="193" t="s">
        <v>0</v>
      </c>
      <c r="C3" s="193" t="s">
        <v>210</v>
      </c>
      <c r="D3" s="193" t="s">
        <v>1007</v>
      </c>
      <c r="E3" s="193" t="s">
        <v>1008</v>
      </c>
      <c r="F3" s="193" t="s">
        <v>3</v>
      </c>
      <c r="G3" s="193" t="s">
        <v>1009</v>
      </c>
      <c r="H3" s="193" t="s">
        <v>1010</v>
      </c>
      <c r="I3" s="193" t="s">
        <v>1011</v>
      </c>
      <c r="J3" s="193" t="s">
        <v>1012</v>
      </c>
      <c r="K3" s="193" t="s">
        <v>1013</v>
      </c>
      <c r="L3" s="193" t="s">
        <v>1014</v>
      </c>
      <c r="M3" s="193" t="s">
        <v>1015</v>
      </c>
      <c r="N3" s="193" t="s">
        <v>1016</v>
      </c>
      <c r="O3" s="193" t="s">
        <v>42</v>
      </c>
      <c r="P3" s="193" t="s">
        <v>43</v>
      </c>
      <c r="Q3" s="193" t="s">
        <v>44</v>
      </c>
      <c r="R3" s="193" t="s">
        <v>45</v>
      </c>
      <c r="S3" s="193" t="s">
        <v>46</v>
      </c>
      <c r="T3" s="193" t="s">
        <v>47</v>
      </c>
      <c r="U3" s="193" t="s">
        <v>48</v>
      </c>
      <c r="V3" s="193" t="s">
        <v>49</v>
      </c>
      <c r="W3" s="193" t="s">
        <v>50</v>
      </c>
      <c r="X3" s="193" t="s">
        <v>51</v>
      </c>
      <c r="Y3" s="193" t="s">
        <v>52</v>
      </c>
      <c r="Z3" s="193" t="s">
        <v>53</v>
      </c>
      <c r="AA3" s="193" t="s">
        <v>1017</v>
      </c>
      <c r="AB3" s="193" t="s">
        <v>1018</v>
      </c>
      <c r="AC3" s="193" t="s">
        <v>1019</v>
      </c>
      <c r="AD3" s="193" t="s">
        <v>1020</v>
      </c>
      <c r="AE3" s="193" t="s">
        <v>1021</v>
      </c>
      <c r="AF3" s="193" t="s">
        <v>1022</v>
      </c>
    </row>
    <row r="4" spans="2:32" ht="15" thickTop="1">
      <c r="B4" s="253" t="s">
        <v>1036</v>
      </c>
      <c r="C4" s="254" t="s">
        <v>1037</v>
      </c>
      <c r="D4" s="254" t="s">
        <v>1025</v>
      </c>
      <c r="E4" s="253" t="s">
        <v>1038</v>
      </c>
      <c r="F4" s="255" t="s">
        <v>1023</v>
      </c>
      <c r="G4" s="252" t="s">
        <v>1039</v>
      </c>
      <c r="H4" s="252" t="s">
        <v>1040</v>
      </c>
      <c r="I4" s="252" t="s">
        <v>1046</v>
      </c>
      <c r="J4" s="255" t="s">
        <v>1031</v>
      </c>
      <c r="K4" s="255" t="s">
        <v>1040</v>
      </c>
      <c r="L4" s="252" t="s">
        <v>1041</v>
      </c>
      <c r="M4" s="252" t="s">
        <v>1031</v>
      </c>
      <c r="N4" s="252" t="s">
        <v>1031</v>
      </c>
      <c r="O4" s="252" t="s">
        <v>1031</v>
      </c>
      <c r="P4" s="252" t="s">
        <v>1031</v>
      </c>
      <c r="Q4" s="252" t="s">
        <v>1031</v>
      </c>
      <c r="R4" s="252" t="s">
        <v>1031</v>
      </c>
      <c r="S4" s="252" t="s">
        <v>1041</v>
      </c>
      <c r="T4" s="252" t="s">
        <v>1041</v>
      </c>
      <c r="U4" s="252" t="s">
        <v>1031</v>
      </c>
      <c r="V4" s="252" t="s">
        <v>1031</v>
      </c>
      <c r="W4" s="252" t="s">
        <v>1031</v>
      </c>
      <c r="X4" s="252" t="s">
        <v>1031</v>
      </c>
      <c r="Y4" s="252" t="s">
        <v>1031</v>
      </c>
      <c r="Z4" s="252" t="s">
        <v>1031</v>
      </c>
      <c r="AA4" s="252" t="s">
        <v>1047</v>
      </c>
      <c r="AB4" s="252" t="s">
        <v>1048</v>
      </c>
      <c r="AC4" s="252" t="s">
        <v>1042</v>
      </c>
      <c r="AD4" s="252" t="s">
        <v>1042</v>
      </c>
      <c r="AE4" s="252" t="s">
        <v>1043</v>
      </c>
      <c r="AF4" s="251" t="s">
        <v>1044</v>
      </c>
    </row>
    <row r="5" spans="2:32" ht="15" thickBot="1">
      <c r="B5" s="242"/>
      <c r="C5" s="244"/>
      <c r="D5" s="244"/>
      <c r="E5" s="242"/>
      <c r="F5" s="236"/>
      <c r="G5" s="234"/>
      <c r="H5" s="234"/>
      <c r="I5" s="234"/>
      <c r="J5" s="236"/>
      <c r="K5" s="236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2"/>
    </row>
    <row r="6" spans="2:32">
      <c r="B6" s="247" t="s">
        <v>1023</v>
      </c>
      <c r="C6" s="249" t="s">
        <v>1024</v>
      </c>
      <c r="D6" s="249" t="s">
        <v>1025</v>
      </c>
      <c r="E6" s="247" t="s">
        <v>1026</v>
      </c>
      <c r="F6" s="245" t="s">
        <v>1027</v>
      </c>
      <c r="G6" s="237" t="s">
        <v>1028</v>
      </c>
      <c r="H6" s="237" t="s">
        <v>1029</v>
      </c>
      <c r="I6" s="237" t="s">
        <v>1046</v>
      </c>
      <c r="J6" s="245" t="s">
        <v>1031</v>
      </c>
      <c r="K6" s="245" t="s">
        <v>1029</v>
      </c>
      <c r="L6" s="237" t="s">
        <v>1032</v>
      </c>
      <c r="M6" s="237" t="s">
        <v>1031</v>
      </c>
      <c r="N6" s="237" t="s">
        <v>1031</v>
      </c>
      <c r="O6" s="237" t="s">
        <v>1031</v>
      </c>
      <c r="P6" s="237" t="s">
        <v>1031</v>
      </c>
      <c r="Q6" s="237" t="s">
        <v>1031</v>
      </c>
      <c r="R6" s="237" t="s">
        <v>1031</v>
      </c>
      <c r="S6" s="237" t="s">
        <v>1032</v>
      </c>
      <c r="T6" s="237" t="s">
        <v>1032</v>
      </c>
      <c r="U6" s="237" t="s">
        <v>1031</v>
      </c>
      <c r="V6" s="237" t="s">
        <v>1031</v>
      </c>
      <c r="W6" s="237" t="s">
        <v>1031</v>
      </c>
      <c r="X6" s="237" t="s">
        <v>1031</v>
      </c>
      <c r="Y6" s="237" t="s">
        <v>1031</v>
      </c>
      <c r="Z6" s="237" t="s">
        <v>1031</v>
      </c>
      <c r="AA6" s="237" t="s">
        <v>1049</v>
      </c>
      <c r="AB6" s="237" t="s">
        <v>1050</v>
      </c>
      <c r="AC6" s="237" t="s">
        <v>1033</v>
      </c>
      <c r="AD6" s="237" t="s">
        <v>1033</v>
      </c>
      <c r="AE6" s="237" t="s">
        <v>1034</v>
      </c>
      <c r="AF6" s="239" t="s">
        <v>1035</v>
      </c>
    </row>
    <row r="7" spans="2:32" ht="15" thickBot="1">
      <c r="B7" s="248"/>
      <c r="C7" s="250"/>
      <c r="D7" s="250"/>
      <c r="E7" s="248"/>
      <c r="F7" s="246"/>
      <c r="G7" s="238"/>
      <c r="H7" s="238"/>
      <c r="I7" s="238"/>
      <c r="J7" s="246"/>
      <c r="K7" s="246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40"/>
    </row>
    <row r="8" spans="2:32">
      <c r="B8" s="241" t="s">
        <v>1051</v>
      </c>
      <c r="C8" s="243" t="s">
        <v>1052</v>
      </c>
      <c r="D8" s="243" t="s">
        <v>1053</v>
      </c>
      <c r="E8" s="241" t="s">
        <v>1054</v>
      </c>
      <c r="F8" s="235" t="s">
        <v>1027</v>
      </c>
      <c r="G8" s="233" t="s">
        <v>1055</v>
      </c>
      <c r="H8" s="233" t="s">
        <v>1056</v>
      </c>
      <c r="I8" s="233" t="s">
        <v>1046</v>
      </c>
      <c r="J8" s="235" t="s">
        <v>1031</v>
      </c>
      <c r="K8" s="235" t="s">
        <v>1056</v>
      </c>
      <c r="L8" s="233" t="s">
        <v>1057</v>
      </c>
      <c r="M8" s="233" t="s">
        <v>1031</v>
      </c>
      <c r="N8" s="233" t="s">
        <v>1031</v>
      </c>
      <c r="O8" s="233" t="s">
        <v>1031</v>
      </c>
      <c r="P8" s="233" t="s">
        <v>1031</v>
      </c>
      <c r="Q8" s="233" t="s">
        <v>1031</v>
      </c>
      <c r="R8" s="233" t="s">
        <v>1031</v>
      </c>
      <c r="S8" s="233" t="s">
        <v>1057</v>
      </c>
      <c r="T8" s="233" t="s">
        <v>1057</v>
      </c>
      <c r="U8" s="233" t="s">
        <v>1031</v>
      </c>
      <c r="V8" s="233" t="s">
        <v>1031</v>
      </c>
      <c r="W8" s="233" t="s">
        <v>1031</v>
      </c>
      <c r="X8" s="233" t="s">
        <v>1031</v>
      </c>
      <c r="Y8" s="233" t="s">
        <v>1031</v>
      </c>
      <c r="Z8" s="233" t="s">
        <v>1031</v>
      </c>
      <c r="AA8" s="233" t="s">
        <v>1058</v>
      </c>
      <c r="AB8" s="233" t="s">
        <v>1059</v>
      </c>
      <c r="AC8" s="233" t="s">
        <v>1060</v>
      </c>
      <c r="AD8" s="233" t="s">
        <v>1060</v>
      </c>
      <c r="AE8" s="233" t="s">
        <v>1061</v>
      </c>
      <c r="AF8" s="231" t="s">
        <v>1062</v>
      </c>
    </row>
    <row r="9" spans="2:32" ht="15" thickBot="1">
      <c r="B9" s="242"/>
      <c r="C9" s="244"/>
      <c r="D9" s="244"/>
      <c r="E9" s="242"/>
      <c r="F9" s="236"/>
      <c r="G9" s="234"/>
      <c r="H9" s="234"/>
      <c r="I9" s="234"/>
      <c r="J9" s="236"/>
      <c r="K9" s="236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2"/>
    </row>
    <row r="10" spans="2:32">
      <c r="B10" s="247" t="s">
        <v>1063</v>
      </c>
      <c r="C10" s="249" t="s">
        <v>1064</v>
      </c>
      <c r="D10" s="249" t="s">
        <v>1065</v>
      </c>
      <c r="E10" s="247" t="s">
        <v>1066</v>
      </c>
      <c r="F10" s="245" t="s">
        <v>1027</v>
      </c>
      <c r="G10" s="237" t="s">
        <v>1067</v>
      </c>
      <c r="H10" s="237" t="s">
        <v>1068</v>
      </c>
      <c r="I10" s="237" t="s">
        <v>1069</v>
      </c>
      <c r="J10" s="245" t="s">
        <v>1031</v>
      </c>
      <c r="K10" s="245" t="s">
        <v>1031</v>
      </c>
      <c r="L10" s="237" t="s">
        <v>1031</v>
      </c>
      <c r="M10" s="237" t="s">
        <v>1031</v>
      </c>
      <c r="N10" s="237" t="s">
        <v>1031</v>
      </c>
      <c r="O10" s="237" t="s">
        <v>1031</v>
      </c>
      <c r="P10" s="237" t="s">
        <v>1031</v>
      </c>
      <c r="Q10" s="237" t="s">
        <v>1031</v>
      </c>
      <c r="R10" s="237" t="s">
        <v>1031</v>
      </c>
      <c r="S10" s="237" t="s">
        <v>1031</v>
      </c>
      <c r="T10" s="237" t="s">
        <v>1031</v>
      </c>
      <c r="U10" s="237" t="s">
        <v>1031</v>
      </c>
      <c r="V10" s="237" t="s">
        <v>1031</v>
      </c>
      <c r="W10" s="237" t="s">
        <v>1031</v>
      </c>
      <c r="X10" s="237" t="s">
        <v>1031</v>
      </c>
      <c r="Y10" s="237" t="s">
        <v>1031</v>
      </c>
      <c r="Z10" s="237" t="s">
        <v>1031</v>
      </c>
      <c r="AA10" s="237" t="s">
        <v>1031</v>
      </c>
      <c r="AB10" s="237" t="s">
        <v>1031</v>
      </c>
      <c r="AC10" s="237" t="s">
        <v>1060</v>
      </c>
      <c r="AD10" s="237" t="s">
        <v>1060</v>
      </c>
      <c r="AE10" s="237" t="s">
        <v>1061</v>
      </c>
      <c r="AF10" s="239" t="s">
        <v>1062</v>
      </c>
    </row>
    <row r="11" spans="2:32" ht="15" thickBot="1">
      <c r="B11" s="248"/>
      <c r="C11" s="250"/>
      <c r="D11" s="250"/>
      <c r="E11" s="248"/>
      <c r="F11" s="246"/>
      <c r="G11" s="238"/>
      <c r="H11" s="238"/>
      <c r="I11" s="238"/>
      <c r="J11" s="246"/>
      <c r="K11" s="246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40"/>
    </row>
    <row r="12" spans="2:32">
      <c r="B12" s="241" t="s">
        <v>1070</v>
      </c>
      <c r="C12" s="243" t="s">
        <v>1071</v>
      </c>
      <c r="D12" s="243" t="s">
        <v>1025</v>
      </c>
      <c r="E12" s="241" t="s">
        <v>1072</v>
      </c>
      <c r="F12" s="235" t="s">
        <v>1027</v>
      </c>
      <c r="G12" s="233" t="s">
        <v>1067</v>
      </c>
      <c r="H12" s="233" t="s">
        <v>1068</v>
      </c>
      <c r="I12" s="233" t="s">
        <v>1069</v>
      </c>
      <c r="J12" s="235" t="s">
        <v>1031</v>
      </c>
      <c r="K12" s="235" t="s">
        <v>1031</v>
      </c>
      <c r="L12" s="233" t="s">
        <v>1031</v>
      </c>
      <c r="M12" s="233" t="s">
        <v>1031</v>
      </c>
      <c r="N12" s="233" t="s">
        <v>1031</v>
      </c>
      <c r="O12" s="233" t="s">
        <v>1031</v>
      </c>
      <c r="P12" s="233" t="s">
        <v>1031</v>
      </c>
      <c r="Q12" s="233" t="s">
        <v>1031</v>
      </c>
      <c r="R12" s="233" t="s">
        <v>1031</v>
      </c>
      <c r="S12" s="233" t="s">
        <v>1031</v>
      </c>
      <c r="T12" s="233" t="s">
        <v>1031</v>
      </c>
      <c r="U12" s="233" t="s">
        <v>1031</v>
      </c>
      <c r="V12" s="233" t="s">
        <v>1031</v>
      </c>
      <c r="W12" s="233" t="s">
        <v>1031</v>
      </c>
      <c r="X12" s="233" t="s">
        <v>1031</v>
      </c>
      <c r="Y12" s="233" t="s">
        <v>1031</v>
      </c>
      <c r="Z12" s="233" t="s">
        <v>1031</v>
      </c>
      <c r="AA12" s="233" t="s">
        <v>1031</v>
      </c>
      <c r="AB12" s="233" t="s">
        <v>1031</v>
      </c>
      <c r="AC12" s="233" t="s">
        <v>1060</v>
      </c>
      <c r="AD12" s="233" t="s">
        <v>1060</v>
      </c>
      <c r="AE12" s="233" t="s">
        <v>1061</v>
      </c>
      <c r="AF12" s="231" t="s">
        <v>1062</v>
      </c>
    </row>
    <row r="13" spans="2:32" ht="15" thickBot="1">
      <c r="B13" s="242"/>
      <c r="C13" s="244"/>
      <c r="D13" s="244"/>
      <c r="E13" s="242"/>
      <c r="F13" s="236"/>
      <c r="G13" s="234"/>
      <c r="H13" s="234"/>
      <c r="I13" s="234"/>
      <c r="J13" s="236"/>
      <c r="K13" s="236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2"/>
    </row>
    <row r="14" spans="2:32">
      <c r="B14" s="247" t="s">
        <v>1073</v>
      </c>
      <c r="C14" s="249" t="s">
        <v>1074</v>
      </c>
      <c r="D14" s="249" t="s">
        <v>1025</v>
      </c>
      <c r="E14" s="247" t="s">
        <v>1075</v>
      </c>
      <c r="F14" s="245" t="s">
        <v>1027</v>
      </c>
      <c r="G14" s="237" t="s">
        <v>1068</v>
      </c>
      <c r="H14" s="237" t="s">
        <v>1076</v>
      </c>
      <c r="I14" s="237" t="s">
        <v>1069</v>
      </c>
      <c r="J14" s="245" t="s">
        <v>1031</v>
      </c>
      <c r="K14" s="245" t="s">
        <v>1031</v>
      </c>
      <c r="L14" s="237" t="s">
        <v>1031</v>
      </c>
      <c r="M14" s="237" t="s">
        <v>1031</v>
      </c>
      <c r="N14" s="237" t="s">
        <v>1031</v>
      </c>
      <c r="O14" s="237" t="s">
        <v>1031</v>
      </c>
      <c r="P14" s="237" t="s">
        <v>1031</v>
      </c>
      <c r="Q14" s="237" t="s">
        <v>1031</v>
      </c>
      <c r="R14" s="237" t="s">
        <v>1031</v>
      </c>
      <c r="S14" s="237" t="s">
        <v>1031</v>
      </c>
      <c r="T14" s="237" t="s">
        <v>1031</v>
      </c>
      <c r="U14" s="237" t="s">
        <v>1031</v>
      </c>
      <c r="V14" s="237" t="s">
        <v>1031</v>
      </c>
      <c r="W14" s="237" t="s">
        <v>1031</v>
      </c>
      <c r="X14" s="237" t="s">
        <v>1031</v>
      </c>
      <c r="Y14" s="237" t="s">
        <v>1031</v>
      </c>
      <c r="Z14" s="237" t="s">
        <v>1031</v>
      </c>
      <c r="AA14" s="237" t="s">
        <v>1031</v>
      </c>
      <c r="AB14" s="237" t="s">
        <v>1031</v>
      </c>
      <c r="AC14" s="237" t="s">
        <v>1060</v>
      </c>
      <c r="AD14" s="237" t="s">
        <v>1060</v>
      </c>
      <c r="AE14" s="237" t="s">
        <v>1061</v>
      </c>
      <c r="AF14" s="239" t="s">
        <v>1062</v>
      </c>
    </row>
    <row r="15" spans="2:32" ht="15" thickBot="1">
      <c r="B15" s="248"/>
      <c r="C15" s="250"/>
      <c r="D15" s="250"/>
      <c r="E15" s="248"/>
      <c r="F15" s="246"/>
      <c r="G15" s="238"/>
      <c r="H15" s="238"/>
      <c r="I15" s="238"/>
      <c r="J15" s="246"/>
      <c r="K15" s="246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40"/>
    </row>
    <row r="16" spans="2:32">
      <c r="B16" s="241" t="s">
        <v>1077</v>
      </c>
      <c r="C16" s="243" t="s">
        <v>1078</v>
      </c>
      <c r="D16" s="243" t="s">
        <v>1025</v>
      </c>
      <c r="E16" s="241" t="s">
        <v>1079</v>
      </c>
      <c r="F16" s="235" t="s">
        <v>1027</v>
      </c>
      <c r="G16" s="233" t="s">
        <v>1068</v>
      </c>
      <c r="H16" s="233" t="s">
        <v>1076</v>
      </c>
      <c r="I16" s="233" t="s">
        <v>1069</v>
      </c>
      <c r="J16" s="235" t="s">
        <v>1031</v>
      </c>
      <c r="K16" s="235" t="s">
        <v>1031</v>
      </c>
      <c r="L16" s="233" t="s">
        <v>1031</v>
      </c>
      <c r="M16" s="233" t="s">
        <v>1031</v>
      </c>
      <c r="N16" s="233" t="s">
        <v>1031</v>
      </c>
      <c r="O16" s="233" t="s">
        <v>1031</v>
      </c>
      <c r="P16" s="233" t="s">
        <v>1031</v>
      </c>
      <c r="Q16" s="233" t="s">
        <v>1031</v>
      </c>
      <c r="R16" s="233" t="s">
        <v>1031</v>
      </c>
      <c r="S16" s="233" t="s">
        <v>1031</v>
      </c>
      <c r="T16" s="233" t="s">
        <v>1031</v>
      </c>
      <c r="U16" s="233" t="s">
        <v>1031</v>
      </c>
      <c r="V16" s="233" t="s">
        <v>1031</v>
      </c>
      <c r="W16" s="233" t="s">
        <v>1031</v>
      </c>
      <c r="X16" s="233" t="s">
        <v>1031</v>
      </c>
      <c r="Y16" s="233" t="s">
        <v>1031</v>
      </c>
      <c r="Z16" s="233" t="s">
        <v>1031</v>
      </c>
      <c r="AA16" s="233" t="s">
        <v>1031</v>
      </c>
      <c r="AB16" s="233" t="s">
        <v>1031</v>
      </c>
      <c r="AC16" s="233" t="s">
        <v>1060</v>
      </c>
      <c r="AD16" s="233" t="s">
        <v>1060</v>
      </c>
      <c r="AE16" s="233" t="s">
        <v>1061</v>
      </c>
      <c r="AF16" s="231" t="s">
        <v>1062</v>
      </c>
    </row>
    <row r="17" spans="2:32" ht="15" thickBot="1">
      <c r="B17" s="242"/>
      <c r="C17" s="244"/>
      <c r="D17" s="244"/>
      <c r="E17" s="242"/>
      <c r="F17" s="236"/>
      <c r="G17" s="234"/>
      <c r="H17" s="234"/>
      <c r="I17" s="234"/>
      <c r="J17" s="236"/>
      <c r="K17" s="236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2"/>
    </row>
    <row r="18" spans="2:32">
      <c r="B18" s="191" t="s">
        <v>1080</v>
      </c>
    </row>
    <row r="20" spans="2:32">
      <c r="B20" s="192" t="s">
        <v>1081</v>
      </c>
    </row>
    <row r="24" spans="2:32">
      <c r="I24" t="s">
        <v>1082</v>
      </c>
    </row>
  </sheetData>
  <mergeCells count="217">
    <mergeCell ref="B4:B5"/>
    <mergeCell ref="C4:C5"/>
    <mergeCell ref="D4:D5"/>
    <mergeCell ref="E4:E5"/>
    <mergeCell ref="F4:F5"/>
    <mergeCell ref="G4:G5"/>
    <mergeCell ref="X4:X5"/>
    <mergeCell ref="Y4:Y5"/>
    <mergeCell ref="N4:N5"/>
    <mergeCell ref="O4:O5"/>
    <mergeCell ref="P4:P5"/>
    <mergeCell ref="Q4:Q5"/>
    <mergeCell ref="R4:R5"/>
    <mergeCell ref="S4:S5"/>
    <mergeCell ref="H4:H5"/>
    <mergeCell ref="I4:I5"/>
    <mergeCell ref="J4:J5"/>
    <mergeCell ref="K4:K5"/>
    <mergeCell ref="L4:L5"/>
    <mergeCell ref="M4:M5"/>
    <mergeCell ref="M6:M7"/>
    <mergeCell ref="N6:N7"/>
    <mergeCell ref="O6:O7"/>
    <mergeCell ref="P6:P7"/>
    <mergeCell ref="AF4:AF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Z4:Z5"/>
    <mergeCell ref="AA4:AA5"/>
    <mergeCell ref="AB4:AB5"/>
    <mergeCell ref="AC4:AC5"/>
    <mergeCell ref="AD4:AD5"/>
    <mergeCell ref="AE4:AE5"/>
    <mergeCell ref="T4:T5"/>
    <mergeCell ref="U4:U5"/>
    <mergeCell ref="V4:V5"/>
    <mergeCell ref="W4:W5"/>
    <mergeCell ref="AC6:AC7"/>
    <mergeCell ref="AD6:AD7"/>
    <mergeCell ref="AE6:AE7"/>
    <mergeCell ref="AF6:AF7"/>
    <mergeCell ref="B8:B9"/>
    <mergeCell ref="C8:C9"/>
    <mergeCell ref="D8:D9"/>
    <mergeCell ref="E8:E9"/>
    <mergeCell ref="F8:F9"/>
    <mergeCell ref="G8:G9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V6:V7"/>
    <mergeCell ref="K6:K7"/>
    <mergeCell ref="L6:L7"/>
    <mergeCell ref="X8:X9"/>
    <mergeCell ref="Y8:Y9"/>
    <mergeCell ref="N8:N9"/>
    <mergeCell ref="O8:O9"/>
    <mergeCell ref="P8:P9"/>
    <mergeCell ref="Q8:Q9"/>
    <mergeCell ref="R8:R9"/>
    <mergeCell ref="S8:S9"/>
    <mergeCell ref="H8:H9"/>
    <mergeCell ref="I8:I9"/>
    <mergeCell ref="J8:J9"/>
    <mergeCell ref="K8:K9"/>
    <mergeCell ref="L8:L9"/>
    <mergeCell ref="M8:M9"/>
    <mergeCell ref="M10:M11"/>
    <mergeCell ref="N10:N11"/>
    <mergeCell ref="O10:O11"/>
    <mergeCell ref="P10:P11"/>
    <mergeCell ref="AF8:AF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Z8:Z9"/>
    <mergeCell ref="AA8:AA9"/>
    <mergeCell ref="AB8:AB9"/>
    <mergeCell ref="AC8:AC9"/>
    <mergeCell ref="AD8:AD9"/>
    <mergeCell ref="AE8:AE9"/>
    <mergeCell ref="T8:T9"/>
    <mergeCell ref="U8:U9"/>
    <mergeCell ref="V8:V9"/>
    <mergeCell ref="W8:W9"/>
    <mergeCell ref="AC10:AC11"/>
    <mergeCell ref="AD10:AD11"/>
    <mergeCell ref="AE10:AE11"/>
    <mergeCell ref="AF10:AF11"/>
    <mergeCell ref="B12:B13"/>
    <mergeCell ref="C12:C13"/>
    <mergeCell ref="D12:D13"/>
    <mergeCell ref="E12:E13"/>
    <mergeCell ref="F12:F13"/>
    <mergeCell ref="G12:G13"/>
    <mergeCell ref="W10:W11"/>
    <mergeCell ref="X10:X11"/>
    <mergeCell ref="Y10:Y11"/>
    <mergeCell ref="Z10:Z11"/>
    <mergeCell ref="AA10:AA11"/>
    <mergeCell ref="AB10:AB11"/>
    <mergeCell ref="Q10:Q11"/>
    <mergeCell ref="R10:R11"/>
    <mergeCell ref="S10:S11"/>
    <mergeCell ref="T10:T11"/>
    <mergeCell ref="U10:U11"/>
    <mergeCell ref="V10:V11"/>
    <mergeCell ref="K10:K11"/>
    <mergeCell ref="L10:L11"/>
    <mergeCell ref="X12:X13"/>
    <mergeCell ref="Y12:Y13"/>
    <mergeCell ref="N12:N13"/>
    <mergeCell ref="O12:O13"/>
    <mergeCell ref="P12:P13"/>
    <mergeCell ref="Q12:Q13"/>
    <mergeCell ref="R12:R13"/>
    <mergeCell ref="S12:S13"/>
    <mergeCell ref="H12:H13"/>
    <mergeCell ref="I12:I13"/>
    <mergeCell ref="J12:J13"/>
    <mergeCell ref="K12:K13"/>
    <mergeCell ref="L12:L13"/>
    <mergeCell ref="M12:M13"/>
    <mergeCell ref="M14:M15"/>
    <mergeCell ref="N14:N15"/>
    <mergeCell ref="O14:O15"/>
    <mergeCell ref="P14:P15"/>
    <mergeCell ref="AF12:AF13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Z12:Z13"/>
    <mergeCell ref="AA12:AA13"/>
    <mergeCell ref="AB12:AB13"/>
    <mergeCell ref="AC12:AC13"/>
    <mergeCell ref="AD12:AD13"/>
    <mergeCell ref="AE12:AE13"/>
    <mergeCell ref="T12:T13"/>
    <mergeCell ref="U12:U13"/>
    <mergeCell ref="V12:V13"/>
    <mergeCell ref="W12:W13"/>
    <mergeCell ref="AC14:AC15"/>
    <mergeCell ref="AD14:AD15"/>
    <mergeCell ref="AE14:AE15"/>
    <mergeCell ref="AF14:AF15"/>
    <mergeCell ref="B16:B17"/>
    <mergeCell ref="C16:C17"/>
    <mergeCell ref="D16:D17"/>
    <mergeCell ref="E16:E17"/>
    <mergeCell ref="F16:F17"/>
    <mergeCell ref="G16:G17"/>
    <mergeCell ref="W14:W15"/>
    <mergeCell ref="X14:X15"/>
    <mergeCell ref="Y14:Y15"/>
    <mergeCell ref="Z14:Z15"/>
    <mergeCell ref="AA14:AA15"/>
    <mergeCell ref="AB14:AB15"/>
    <mergeCell ref="Q14:Q15"/>
    <mergeCell ref="R14:R15"/>
    <mergeCell ref="S14:S15"/>
    <mergeCell ref="T14:T15"/>
    <mergeCell ref="U14:U15"/>
    <mergeCell ref="V14:V15"/>
    <mergeCell ref="K14:K15"/>
    <mergeCell ref="L14:L15"/>
    <mergeCell ref="N16:N17"/>
    <mergeCell ref="O16:O17"/>
    <mergeCell ref="P16:P17"/>
    <mergeCell ref="Q16:Q17"/>
    <mergeCell ref="R16:R17"/>
    <mergeCell ref="S16:S17"/>
    <mergeCell ref="H16:H17"/>
    <mergeCell ref="I16:I17"/>
    <mergeCell ref="J16:J17"/>
    <mergeCell ref="K16:K17"/>
    <mergeCell ref="L16:L17"/>
    <mergeCell ref="M16:M17"/>
    <mergeCell ref="AF16:AF17"/>
    <mergeCell ref="Z16:Z17"/>
    <mergeCell ref="AA16:AA17"/>
    <mergeCell ref="AB16:AB17"/>
    <mergeCell ref="AC16:AC17"/>
    <mergeCell ref="AD16:AD17"/>
    <mergeCell ref="AE16:AE17"/>
    <mergeCell ref="T16:T17"/>
    <mergeCell ref="U16:U17"/>
    <mergeCell ref="V16:V17"/>
    <mergeCell ref="W16:W17"/>
    <mergeCell ref="X16:X17"/>
    <mergeCell ref="Y16:Y17"/>
  </mergeCells>
  <hyperlinks>
    <hyperlink ref="B3" r:id="rId1" display="http://localhost/famsys/assets/reports/depr/page:1/sort:id/direction:asc"/>
    <hyperlink ref="C3" r:id="rId2" display="http://localhost/famsys/assets/reports/depr/page:1/sort:Code/direction:asc"/>
    <hyperlink ref="D3" r:id="rId3" display="http://localhost/famsys/assets/reports/depr/page:1/sort:Asset Category/direction:asc"/>
    <hyperlink ref="E3" r:id="rId4" display="http://localhost/famsys/assets/reports/depr/page:1/sort:Name/ Brand/ Type/direction:asc"/>
    <hyperlink ref="F3" r:id="rId5" display="http://localhost/famsys/assets/reports/depr/page:1/sort:qty/direction:asc"/>
    <hyperlink ref="G3" r:id="rId6" display="http://localhost/famsys/assets/reports/depr/page:1/sort:price/direction:asc"/>
    <hyperlink ref="H3" r:id="rId7" display="http://localhost/famsys/assets/reports/depr/page:1/sort:amount/direction:asc"/>
    <hyperlink ref="I3" r:id="rId8" display="http://localhost/famsys/assets/reports/depr/page:1/sort:Economic Age (months)/direction:asc"/>
    <hyperlink ref="J3" r:id="rId9" display="http://localhost/famsys/assets/reports/depr/page:1/sort:Hp sd Thn Lalu/direction:asc"/>
    <hyperlink ref="K3" r:id="rId10" display="http://localhost/famsys/assets/reports/depr/page:1/sort:Hp sd Thn Ini/direction:asc"/>
    <hyperlink ref="L3" r:id="rId11" display="http://localhost/famsys/assets/reports/depr/page:1/sort:depbln/direction:asc"/>
    <hyperlink ref="M3" r:id="rId12" display="http://localhost/famsys/assets/reports/depr/page:1/sort:Book Value Last Year/direction:asc"/>
    <hyperlink ref="N3" r:id="rId13" display="http://localhost/famsys/assets/reports/depr/page:1/sort:Accum. Depr Last Year/direction:asc"/>
    <hyperlink ref="O3" r:id="rId14" display="http://localhost/famsys/assets/reports/depr/page:1/sort:jan/direction:asc"/>
    <hyperlink ref="P3" r:id="rId15" display="http://localhost/famsys/assets/reports/depr/page:1/sort:feb/direction:asc"/>
    <hyperlink ref="Q3" r:id="rId16" display="http://localhost/famsys/assets/reports/depr/page:1/sort:mar/direction:asc"/>
    <hyperlink ref="R3" r:id="rId17" display="http://localhost/famsys/assets/reports/depr/page:1/sort:apr/direction:asc"/>
    <hyperlink ref="S3" r:id="rId18" display="http://localhost/famsys/assets/reports/depr/page:1/sort:may/direction:asc"/>
    <hyperlink ref="T3" r:id="rId19" display="http://localhost/famsys/assets/reports/depr/page:1/sort:jun/direction:asc"/>
    <hyperlink ref="U3" r:id="rId20" display="http://localhost/famsys/assets/reports/depr/page:1/sort:jul/direction:asc"/>
    <hyperlink ref="V3" r:id="rId21" display="http://localhost/famsys/assets/reports/depr/page:1/sort:aug/direction:asc"/>
    <hyperlink ref="W3" r:id="rId22" display="http://localhost/famsys/assets/reports/depr/page:1/sort:sep/direction:asc"/>
    <hyperlink ref="X3" r:id="rId23" display="http://localhost/famsys/assets/reports/depr/page:1/sort:oct/direction:asc"/>
    <hyperlink ref="Y3" r:id="rId24" display="http://localhost/famsys/assets/reports/depr/page:1/sort:nov/direction:asc"/>
    <hyperlink ref="Z3" r:id="rId25" display="http://localhost/famsys/assets/reports/depr/page:1/sort:dec/direction:asc"/>
    <hyperlink ref="AA3" r:id="rId26" display="http://localhost/famsys/assets/reports/depr/page:1/sort:Accum. Depr This Year/direction:asc"/>
    <hyperlink ref="AB3" r:id="rId27" display="http://localhost/famsys/assets/reports/depr/page:1/sort:Book Value This Year/direction:asc"/>
    <hyperlink ref="AC3" r:id="rId28" display="http://localhost/famsys/assets/reports/depr/page:1/sort:date_of_purchase/direction:asc"/>
    <hyperlink ref="AD3" r:id="rId29" display="http://localhost/famsys/assets/reports/depr/page:1/sort:date_start/direction:asc"/>
    <hyperlink ref="AE3" r:id="rId30" display="http://localhost/famsys/assets/reports/depr/page:1/sort:date_end/direction:asc"/>
    <hyperlink ref="AF3" r:id="rId31" display="http://localhost/famsys/assets/reports/depr/page:1/sort:purchase_id/direction:asc"/>
    <hyperlink ref="AF4" r:id="rId32" display="http://localhost/famsys/purchases/view/51"/>
    <hyperlink ref="AF6" r:id="rId33" display="http://localhost/famsys/purchases/view/52"/>
    <hyperlink ref="AF8" r:id="rId34" display="http://localhost/famsys/purchases/view/53"/>
    <hyperlink ref="AF10" r:id="rId35" display="http://localhost/famsys/purchases/view/53"/>
    <hyperlink ref="AF12" r:id="rId36" display="http://localhost/famsys/purchases/view/53"/>
    <hyperlink ref="AF14" r:id="rId37" display="http://localhost/famsys/purchases/view/53"/>
    <hyperlink ref="AF16" r:id="rId38" display="http://localhost/famsys/purchases/view/53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showGridLines="0" topLeftCell="K1" workbookViewId="0">
      <selection activeCell="V54" sqref="V54"/>
    </sheetView>
  </sheetViews>
  <sheetFormatPr baseColWidth="10" defaultColWidth="8.83203125" defaultRowHeight="15" x14ac:dyDescent="0"/>
  <cols>
    <col min="1" max="1" width="8.83203125" style="195"/>
    <col min="2" max="2" width="4" style="195" customWidth="1"/>
    <col min="3" max="3" width="19.6640625" style="195" bestFit="1" customWidth="1"/>
    <col min="4" max="4" width="12.5" style="195" customWidth="1"/>
    <col min="5" max="5" width="11.6640625" style="195" bestFit="1" customWidth="1"/>
    <col min="6" max="6" width="7.5" style="195" bestFit="1" customWidth="1"/>
    <col min="7" max="7" width="8.5" style="195" customWidth="1"/>
    <col min="8" max="8" width="13.33203125" style="200" customWidth="1"/>
    <col min="9" max="9" width="11.1640625" style="195" customWidth="1"/>
    <col min="10" max="23" width="8.83203125" style="195"/>
    <col min="24" max="24" width="11.6640625" style="195" bestFit="1" customWidth="1"/>
    <col min="25" max="25" width="9.6640625" style="195" bestFit="1" customWidth="1"/>
    <col min="26" max="28" width="11" style="195" bestFit="1" customWidth="1"/>
    <col min="29" max="16384" width="8.83203125" style="195"/>
  </cols>
  <sheetData>
    <row r="1" spans="1:29">
      <c r="A1" s="195" t="s">
        <v>119</v>
      </c>
    </row>
    <row r="3" spans="1:29">
      <c r="B3" s="196" t="s">
        <v>1083</v>
      </c>
    </row>
    <row r="4" spans="1:29" s="197" customFormat="1" ht="34" thickBot="1">
      <c r="B4" s="198" t="s">
        <v>0</v>
      </c>
      <c r="C4" s="198" t="s">
        <v>210</v>
      </c>
      <c r="D4" s="198" t="s">
        <v>1008</v>
      </c>
      <c r="E4" s="198" t="s">
        <v>1009</v>
      </c>
      <c r="F4" s="198" t="s">
        <v>1011</v>
      </c>
      <c r="G4" s="198" t="s">
        <v>1084</v>
      </c>
      <c r="H4" s="201" t="s">
        <v>1085</v>
      </c>
      <c r="I4" s="198" t="s">
        <v>1014</v>
      </c>
      <c r="J4" s="198" t="s">
        <v>1015</v>
      </c>
      <c r="K4" s="198" t="s">
        <v>1016</v>
      </c>
      <c r="L4" s="198" t="s">
        <v>42</v>
      </c>
      <c r="M4" s="198" t="s">
        <v>43</v>
      </c>
      <c r="N4" s="198" t="s">
        <v>44</v>
      </c>
      <c r="O4" s="198" t="s">
        <v>45</v>
      </c>
      <c r="P4" s="198" t="s">
        <v>46</v>
      </c>
      <c r="Q4" s="198" t="s">
        <v>47</v>
      </c>
      <c r="R4" s="198" t="s">
        <v>48</v>
      </c>
      <c r="S4" s="198" t="s">
        <v>49</v>
      </c>
      <c r="T4" s="198" t="s">
        <v>50</v>
      </c>
      <c r="U4" s="198" t="s">
        <v>51</v>
      </c>
      <c r="V4" s="198" t="s">
        <v>52</v>
      </c>
      <c r="W4" s="198" t="s">
        <v>53</v>
      </c>
      <c r="X4" s="198" t="s">
        <v>1017</v>
      </c>
      <c r="Y4" s="198" t="s">
        <v>1018</v>
      </c>
      <c r="Z4" s="198" t="s">
        <v>1019</v>
      </c>
      <c r="AA4" s="198" t="s">
        <v>1020</v>
      </c>
      <c r="AB4" s="198" t="s">
        <v>1021</v>
      </c>
      <c r="AC4" s="198" t="s">
        <v>1022</v>
      </c>
    </row>
    <row r="5" spans="1:29" s="197" customFormat="1" ht="12" thickTop="1">
      <c r="B5" s="253" t="s">
        <v>1036</v>
      </c>
      <c r="C5" s="254" t="s">
        <v>1086</v>
      </c>
      <c r="D5" s="253" t="s">
        <v>1038</v>
      </c>
      <c r="E5" s="252" t="s">
        <v>1039</v>
      </c>
      <c r="F5" s="252" t="s">
        <v>1030</v>
      </c>
      <c r="G5" s="255" t="s">
        <v>1031</v>
      </c>
      <c r="H5" s="256" t="s">
        <v>1039</v>
      </c>
      <c r="I5" s="252" t="s">
        <v>1087</v>
      </c>
      <c r="J5" s="252" t="s">
        <v>1031</v>
      </c>
      <c r="K5" s="252" t="s">
        <v>1031</v>
      </c>
      <c r="L5" s="252" t="s">
        <v>1031</v>
      </c>
      <c r="M5" s="252" t="s">
        <v>1031</v>
      </c>
      <c r="N5" s="252" t="s">
        <v>1031</v>
      </c>
      <c r="O5" s="252" t="s">
        <v>1031</v>
      </c>
      <c r="P5" s="252" t="s">
        <v>1087</v>
      </c>
      <c r="Q5" s="252" t="s">
        <v>1087</v>
      </c>
      <c r="R5" s="252" t="s">
        <v>1087</v>
      </c>
      <c r="S5" s="252" t="s">
        <v>1031</v>
      </c>
      <c r="T5" s="252" t="s">
        <v>1031</v>
      </c>
      <c r="U5" s="252" t="s">
        <v>1031</v>
      </c>
      <c r="V5" s="252" t="s">
        <v>1031</v>
      </c>
      <c r="W5" s="252" t="s">
        <v>1031</v>
      </c>
      <c r="X5" s="252" t="s">
        <v>1088</v>
      </c>
      <c r="Y5" s="252" t="s">
        <v>1089</v>
      </c>
      <c r="Z5" s="252" t="s">
        <v>1042</v>
      </c>
      <c r="AA5" s="252" t="s">
        <v>1042</v>
      </c>
      <c r="AB5" s="252" t="s">
        <v>1043</v>
      </c>
      <c r="AC5" s="258" t="s">
        <v>1044</v>
      </c>
    </row>
    <row r="6" spans="1:29" s="197" customFormat="1" ht="12" thickBot="1">
      <c r="B6" s="242"/>
      <c r="C6" s="244"/>
      <c r="D6" s="242"/>
      <c r="E6" s="234"/>
      <c r="F6" s="234"/>
      <c r="G6" s="236"/>
      <c r="H6" s="257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59"/>
    </row>
    <row r="7" spans="1:29" s="197" customFormat="1" ht="11">
      <c r="B7" s="247" t="s">
        <v>1023</v>
      </c>
      <c r="C7" s="249" t="s">
        <v>1090</v>
      </c>
      <c r="D7" s="247" t="s">
        <v>1038</v>
      </c>
      <c r="E7" s="237" t="s">
        <v>1039</v>
      </c>
      <c r="F7" s="237" t="s">
        <v>1030</v>
      </c>
      <c r="G7" s="245" t="s">
        <v>1031</v>
      </c>
      <c r="H7" s="260" t="s">
        <v>1039</v>
      </c>
      <c r="I7" s="237" t="s">
        <v>1087</v>
      </c>
      <c r="J7" s="237" t="s">
        <v>1031</v>
      </c>
      <c r="K7" s="237" t="s">
        <v>1031</v>
      </c>
      <c r="L7" s="237" t="s">
        <v>1031</v>
      </c>
      <c r="M7" s="237" t="s">
        <v>1031</v>
      </c>
      <c r="N7" s="237" t="s">
        <v>1031</v>
      </c>
      <c r="O7" s="237" t="s">
        <v>1031</v>
      </c>
      <c r="P7" s="237" t="s">
        <v>1087</v>
      </c>
      <c r="Q7" s="237" t="s">
        <v>1087</v>
      </c>
      <c r="R7" s="237" t="s">
        <v>1087</v>
      </c>
      <c r="S7" s="237" t="s">
        <v>1031</v>
      </c>
      <c r="T7" s="237" t="s">
        <v>1031</v>
      </c>
      <c r="U7" s="237" t="s">
        <v>1031</v>
      </c>
      <c r="V7" s="237" t="s">
        <v>1031</v>
      </c>
      <c r="W7" s="237" t="s">
        <v>1031</v>
      </c>
      <c r="X7" s="237" t="s">
        <v>1088</v>
      </c>
      <c r="Y7" s="237" t="s">
        <v>1089</v>
      </c>
      <c r="Z7" s="237" t="s">
        <v>1042</v>
      </c>
      <c r="AA7" s="237" t="s">
        <v>1042</v>
      </c>
      <c r="AB7" s="237" t="s">
        <v>1043</v>
      </c>
      <c r="AC7" s="262" t="s">
        <v>1044</v>
      </c>
    </row>
    <row r="8" spans="1:29" s="197" customFormat="1" ht="12" thickBot="1">
      <c r="B8" s="248"/>
      <c r="C8" s="250"/>
      <c r="D8" s="248"/>
      <c r="E8" s="238"/>
      <c r="F8" s="238"/>
      <c r="G8" s="246"/>
      <c r="H8" s="261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63"/>
    </row>
    <row r="9" spans="1:29" s="197" customFormat="1" ht="11">
      <c r="B9" s="241" t="s">
        <v>1051</v>
      </c>
      <c r="C9" s="243" t="s">
        <v>1091</v>
      </c>
      <c r="D9" s="241" t="s">
        <v>1026</v>
      </c>
      <c r="E9" s="233" t="s">
        <v>1028</v>
      </c>
      <c r="F9" s="233" t="s">
        <v>1030</v>
      </c>
      <c r="G9" s="235" t="s">
        <v>1031</v>
      </c>
      <c r="H9" s="264" t="s">
        <v>1028</v>
      </c>
      <c r="I9" s="233" t="s">
        <v>1092</v>
      </c>
      <c r="J9" s="233" t="s">
        <v>1031</v>
      </c>
      <c r="K9" s="233" t="s">
        <v>1031</v>
      </c>
      <c r="L9" s="233" t="s">
        <v>1031</v>
      </c>
      <c r="M9" s="233" t="s">
        <v>1031</v>
      </c>
      <c r="N9" s="233" t="s">
        <v>1031</v>
      </c>
      <c r="O9" s="233" t="s">
        <v>1031</v>
      </c>
      <c r="P9" s="233" t="s">
        <v>1092</v>
      </c>
      <c r="Q9" s="233" t="s">
        <v>1092</v>
      </c>
      <c r="R9" s="233" t="s">
        <v>1092</v>
      </c>
      <c r="S9" s="233" t="s">
        <v>1031</v>
      </c>
      <c r="T9" s="233" t="s">
        <v>1031</v>
      </c>
      <c r="U9" s="233" t="s">
        <v>1031</v>
      </c>
      <c r="V9" s="233" t="s">
        <v>1031</v>
      </c>
      <c r="W9" s="233" t="s">
        <v>1031</v>
      </c>
      <c r="X9" s="233" t="s">
        <v>1093</v>
      </c>
      <c r="Y9" s="233" t="s">
        <v>1094</v>
      </c>
      <c r="Z9" s="233" t="s">
        <v>1033</v>
      </c>
      <c r="AA9" s="233" t="s">
        <v>1033</v>
      </c>
      <c r="AB9" s="233" t="s">
        <v>1034</v>
      </c>
      <c r="AC9" s="265" t="s">
        <v>1035</v>
      </c>
    </row>
    <row r="10" spans="1:29" s="197" customFormat="1" ht="12" thickBot="1">
      <c r="B10" s="242"/>
      <c r="C10" s="244"/>
      <c r="D10" s="242"/>
      <c r="E10" s="234"/>
      <c r="F10" s="234"/>
      <c r="G10" s="236"/>
      <c r="H10" s="257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59"/>
    </row>
    <row r="11" spans="1:29" s="197" customFormat="1" ht="11">
      <c r="B11" s="247" t="s">
        <v>1063</v>
      </c>
      <c r="C11" s="249" t="s">
        <v>1095</v>
      </c>
      <c r="D11" s="247" t="s">
        <v>1026</v>
      </c>
      <c r="E11" s="237" t="s">
        <v>1028</v>
      </c>
      <c r="F11" s="237" t="s">
        <v>1030</v>
      </c>
      <c r="G11" s="245" t="s">
        <v>1031</v>
      </c>
      <c r="H11" s="260" t="s">
        <v>1028</v>
      </c>
      <c r="I11" s="237" t="s">
        <v>1092</v>
      </c>
      <c r="J11" s="237" t="s">
        <v>1031</v>
      </c>
      <c r="K11" s="237" t="s">
        <v>1031</v>
      </c>
      <c r="L11" s="237" t="s">
        <v>1031</v>
      </c>
      <c r="M11" s="237" t="s">
        <v>1031</v>
      </c>
      <c r="N11" s="237" t="s">
        <v>1031</v>
      </c>
      <c r="O11" s="237" t="s">
        <v>1031</v>
      </c>
      <c r="P11" s="237" t="s">
        <v>1092</v>
      </c>
      <c r="Q11" s="237" t="s">
        <v>1092</v>
      </c>
      <c r="R11" s="237" t="s">
        <v>1092</v>
      </c>
      <c r="S11" s="237" t="s">
        <v>1031</v>
      </c>
      <c r="T11" s="237" t="s">
        <v>1031</v>
      </c>
      <c r="U11" s="237" t="s">
        <v>1031</v>
      </c>
      <c r="V11" s="237" t="s">
        <v>1031</v>
      </c>
      <c r="W11" s="237" t="s">
        <v>1031</v>
      </c>
      <c r="X11" s="237" t="s">
        <v>1093</v>
      </c>
      <c r="Y11" s="237" t="s">
        <v>1094</v>
      </c>
      <c r="Z11" s="237" t="s">
        <v>1033</v>
      </c>
      <c r="AA11" s="237" t="s">
        <v>1033</v>
      </c>
      <c r="AB11" s="237" t="s">
        <v>1034</v>
      </c>
      <c r="AC11" s="262" t="s">
        <v>1035</v>
      </c>
    </row>
    <row r="12" spans="1:29" s="197" customFormat="1" ht="12" thickBot="1">
      <c r="B12" s="248"/>
      <c r="C12" s="250"/>
      <c r="D12" s="248"/>
      <c r="E12" s="238"/>
      <c r="F12" s="238"/>
      <c r="G12" s="246"/>
      <c r="H12" s="261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63"/>
    </row>
    <row r="13" spans="1:29" s="197" customFormat="1" ht="11">
      <c r="B13" s="241" t="s">
        <v>1070</v>
      </c>
      <c r="C13" s="243" t="s">
        <v>1096</v>
      </c>
      <c r="D13" s="241" t="s">
        <v>1026</v>
      </c>
      <c r="E13" s="233" t="s">
        <v>1028</v>
      </c>
      <c r="F13" s="233" t="s">
        <v>1030</v>
      </c>
      <c r="G13" s="235" t="s">
        <v>1031</v>
      </c>
      <c r="H13" s="264" t="s">
        <v>1028</v>
      </c>
      <c r="I13" s="233" t="s">
        <v>1092</v>
      </c>
      <c r="J13" s="233" t="s">
        <v>1031</v>
      </c>
      <c r="K13" s="233" t="s">
        <v>1031</v>
      </c>
      <c r="L13" s="233" t="s">
        <v>1031</v>
      </c>
      <c r="M13" s="233" t="s">
        <v>1031</v>
      </c>
      <c r="N13" s="233" t="s">
        <v>1031</v>
      </c>
      <c r="O13" s="233" t="s">
        <v>1031</v>
      </c>
      <c r="P13" s="233" t="s">
        <v>1092</v>
      </c>
      <c r="Q13" s="233" t="s">
        <v>1092</v>
      </c>
      <c r="R13" s="233" t="s">
        <v>1092</v>
      </c>
      <c r="S13" s="233" t="s">
        <v>1031</v>
      </c>
      <c r="T13" s="233" t="s">
        <v>1031</v>
      </c>
      <c r="U13" s="233" t="s">
        <v>1031</v>
      </c>
      <c r="V13" s="233" t="s">
        <v>1031</v>
      </c>
      <c r="W13" s="233" t="s">
        <v>1031</v>
      </c>
      <c r="X13" s="233" t="s">
        <v>1093</v>
      </c>
      <c r="Y13" s="233" t="s">
        <v>1094</v>
      </c>
      <c r="Z13" s="233" t="s">
        <v>1033</v>
      </c>
      <c r="AA13" s="233" t="s">
        <v>1033</v>
      </c>
      <c r="AB13" s="233" t="s">
        <v>1034</v>
      </c>
      <c r="AC13" s="265" t="s">
        <v>1035</v>
      </c>
    </row>
    <row r="14" spans="1:29" s="197" customFormat="1" ht="12" thickBot="1">
      <c r="B14" s="242"/>
      <c r="C14" s="244"/>
      <c r="D14" s="242"/>
      <c r="E14" s="234"/>
      <c r="F14" s="234"/>
      <c r="G14" s="236"/>
      <c r="H14" s="257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59"/>
    </row>
    <row r="15" spans="1:29" s="197" customFormat="1" ht="11">
      <c r="B15" s="247" t="s">
        <v>1073</v>
      </c>
      <c r="C15" s="249" t="s">
        <v>1097</v>
      </c>
      <c r="D15" s="247" t="s">
        <v>1026</v>
      </c>
      <c r="E15" s="237" t="s">
        <v>1028</v>
      </c>
      <c r="F15" s="237" t="s">
        <v>1030</v>
      </c>
      <c r="G15" s="245" t="s">
        <v>1031</v>
      </c>
      <c r="H15" s="260" t="s">
        <v>1028</v>
      </c>
      <c r="I15" s="237" t="s">
        <v>1092</v>
      </c>
      <c r="J15" s="237" t="s">
        <v>1031</v>
      </c>
      <c r="K15" s="237" t="s">
        <v>1031</v>
      </c>
      <c r="L15" s="237" t="s">
        <v>1031</v>
      </c>
      <c r="M15" s="237" t="s">
        <v>1031</v>
      </c>
      <c r="N15" s="237" t="s">
        <v>1031</v>
      </c>
      <c r="O15" s="237" t="s">
        <v>1031</v>
      </c>
      <c r="P15" s="237" t="s">
        <v>1092</v>
      </c>
      <c r="Q15" s="237" t="s">
        <v>1092</v>
      </c>
      <c r="R15" s="237" t="s">
        <v>1092</v>
      </c>
      <c r="S15" s="237" t="s">
        <v>1031</v>
      </c>
      <c r="T15" s="237" t="s">
        <v>1031</v>
      </c>
      <c r="U15" s="237" t="s">
        <v>1031</v>
      </c>
      <c r="V15" s="237" t="s">
        <v>1031</v>
      </c>
      <c r="W15" s="237" t="s">
        <v>1031</v>
      </c>
      <c r="X15" s="237" t="s">
        <v>1093</v>
      </c>
      <c r="Y15" s="237" t="s">
        <v>1094</v>
      </c>
      <c r="Z15" s="237" t="s">
        <v>1033</v>
      </c>
      <c r="AA15" s="237" t="s">
        <v>1033</v>
      </c>
      <c r="AB15" s="237" t="s">
        <v>1034</v>
      </c>
      <c r="AC15" s="262" t="s">
        <v>1035</v>
      </c>
    </row>
    <row r="16" spans="1:29" s="197" customFormat="1" ht="12" thickBot="1">
      <c r="B16" s="248"/>
      <c r="C16" s="250"/>
      <c r="D16" s="248"/>
      <c r="E16" s="238"/>
      <c r="F16" s="238"/>
      <c r="G16" s="246"/>
      <c r="H16" s="261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238"/>
      <c r="AB16" s="238"/>
      <c r="AC16" s="263"/>
    </row>
    <row r="17" spans="2:29" s="197" customFormat="1" ht="11">
      <c r="B17" s="241" t="s">
        <v>1077</v>
      </c>
      <c r="C17" s="243" t="s">
        <v>1098</v>
      </c>
      <c r="D17" s="241" t="s">
        <v>1026</v>
      </c>
      <c r="E17" s="233" t="s">
        <v>1028</v>
      </c>
      <c r="F17" s="233" t="s">
        <v>1030</v>
      </c>
      <c r="G17" s="235" t="s">
        <v>1031</v>
      </c>
      <c r="H17" s="264" t="s">
        <v>1028</v>
      </c>
      <c r="I17" s="233" t="s">
        <v>1092</v>
      </c>
      <c r="J17" s="233" t="s">
        <v>1031</v>
      </c>
      <c r="K17" s="233" t="s">
        <v>1031</v>
      </c>
      <c r="L17" s="233" t="s">
        <v>1031</v>
      </c>
      <c r="M17" s="233" t="s">
        <v>1031</v>
      </c>
      <c r="N17" s="233" t="s">
        <v>1031</v>
      </c>
      <c r="O17" s="233" t="s">
        <v>1031</v>
      </c>
      <c r="P17" s="233" t="s">
        <v>1092</v>
      </c>
      <c r="Q17" s="233" t="s">
        <v>1092</v>
      </c>
      <c r="R17" s="233" t="s">
        <v>1092</v>
      </c>
      <c r="S17" s="233" t="s">
        <v>1031</v>
      </c>
      <c r="T17" s="233" t="s">
        <v>1031</v>
      </c>
      <c r="U17" s="233" t="s">
        <v>1031</v>
      </c>
      <c r="V17" s="233" t="s">
        <v>1031</v>
      </c>
      <c r="W17" s="233" t="s">
        <v>1031</v>
      </c>
      <c r="X17" s="233" t="s">
        <v>1093</v>
      </c>
      <c r="Y17" s="233" t="s">
        <v>1094</v>
      </c>
      <c r="Z17" s="233" t="s">
        <v>1033</v>
      </c>
      <c r="AA17" s="233" t="s">
        <v>1033</v>
      </c>
      <c r="AB17" s="233" t="s">
        <v>1034</v>
      </c>
      <c r="AC17" s="265" t="s">
        <v>1035</v>
      </c>
    </row>
    <row r="18" spans="2:29" s="197" customFormat="1" ht="12" thickBot="1">
      <c r="B18" s="242"/>
      <c r="C18" s="244"/>
      <c r="D18" s="242"/>
      <c r="E18" s="234"/>
      <c r="F18" s="234"/>
      <c r="G18" s="236"/>
      <c r="H18" s="257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59"/>
    </row>
    <row r="19" spans="2:29" s="197" customFormat="1" ht="11">
      <c r="B19" s="247" t="s">
        <v>1099</v>
      </c>
      <c r="C19" s="249" t="s">
        <v>1100</v>
      </c>
      <c r="D19" s="247" t="s">
        <v>1026</v>
      </c>
      <c r="E19" s="237" t="s">
        <v>1028</v>
      </c>
      <c r="F19" s="237" t="s">
        <v>1030</v>
      </c>
      <c r="G19" s="245" t="s">
        <v>1031</v>
      </c>
      <c r="H19" s="260" t="s">
        <v>1028</v>
      </c>
      <c r="I19" s="237" t="s">
        <v>1092</v>
      </c>
      <c r="J19" s="237" t="s">
        <v>1031</v>
      </c>
      <c r="K19" s="237" t="s">
        <v>1031</v>
      </c>
      <c r="L19" s="237" t="s">
        <v>1031</v>
      </c>
      <c r="M19" s="237" t="s">
        <v>1031</v>
      </c>
      <c r="N19" s="237" t="s">
        <v>1031</v>
      </c>
      <c r="O19" s="237" t="s">
        <v>1031</v>
      </c>
      <c r="P19" s="237" t="s">
        <v>1092</v>
      </c>
      <c r="Q19" s="237" t="s">
        <v>1092</v>
      </c>
      <c r="R19" s="237" t="s">
        <v>1092</v>
      </c>
      <c r="S19" s="237" t="s">
        <v>1031</v>
      </c>
      <c r="T19" s="237" t="s">
        <v>1031</v>
      </c>
      <c r="U19" s="237" t="s">
        <v>1031</v>
      </c>
      <c r="V19" s="237" t="s">
        <v>1031</v>
      </c>
      <c r="W19" s="237" t="s">
        <v>1031</v>
      </c>
      <c r="X19" s="237" t="s">
        <v>1093</v>
      </c>
      <c r="Y19" s="237" t="s">
        <v>1094</v>
      </c>
      <c r="Z19" s="237" t="s">
        <v>1033</v>
      </c>
      <c r="AA19" s="237" t="s">
        <v>1033</v>
      </c>
      <c r="AB19" s="237" t="s">
        <v>1034</v>
      </c>
      <c r="AC19" s="262" t="s">
        <v>1035</v>
      </c>
    </row>
    <row r="20" spans="2:29" s="197" customFormat="1" ht="12" thickBot="1">
      <c r="B20" s="248"/>
      <c r="C20" s="250"/>
      <c r="D20" s="248"/>
      <c r="E20" s="238"/>
      <c r="F20" s="238"/>
      <c r="G20" s="246"/>
      <c r="H20" s="261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63"/>
    </row>
    <row r="21" spans="2:29" s="197" customFormat="1" ht="11">
      <c r="B21" s="241" t="s">
        <v>1101</v>
      </c>
      <c r="C21" s="243" t="s">
        <v>1102</v>
      </c>
      <c r="D21" s="241" t="s">
        <v>1026</v>
      </c>
      <c r="E21" s="233" t="s">
        <v>1028</v>
      </c>
      <c r="F21" s="233" t="s">
        <v>1030</v>
      </c>
      <c r="G21" s="235" t="s">
        <v>1031</v>
      </c>
      <c r="H21" s="264" t="s">
        <v>1028</v>
      </c>
      <c r="I21" s="233" t="s">
        <v>1092</v>
      </c>
      <c r="J21" s="233" t="s">
        <v>1031</v>
      </c>
      <c r="K21" s="233" t="s">
        <v>1031</v>
      </c>
      <c r="L21" s="233" t="s">
        <v>1031</v>
      </c>
      <c r="M21" s="233" t="s">
        <v>1031</v>
      </c>
      <c r="N21" s="233" t="s">
        <v>1031</v>
      </c>
      <c r="O21" s="233" t="s">
        <v>1031</v>
      </c>
      <c r="P21" s="233" t="s">
        <v>1092</v>
      </c>
      <c r="Q21" s="233" t="s">
        <v>1092</v>
      </c>
      <c r="R21" s="233" t="s">
        <v>1092</v>
      </c>
      <c r="S21" s="233" t="s">
        <v>1031</v>
      </c>
      <c r="T21" s="233" t="s">
        <v>1031</v>
      </c>
      <c r="U21" s="233" t="s">
        <v>1031</v>
      </c>
      <c r="V21" s="233" t="s">
        <v>1031</v>
      </c>
      <c r="W21" s="233" t="s">
        <v>1031</v>
      </c>
      <c r="X21" s="233" t="s">
        <v>1093</v>
      </c>
      <c r="Y21" s="233" t="s">
        <v>1094</v>
      </c>
      <c r="Z21" s="233" t="s">
        <v>1033</v>
      </c>
      <c r="AA21" s="233" t="s">
        <v>1033</v>
      </c>
      <c r="AB21" s="233" t="s">
        <v>1034</v>
      </c>
      <c r="AC21" s="265" t="s">
        <v>1035</v>
      </c>
    </row>
    <row r="22" spans="2:29" s="197" customFormat="1" ht="12" thickBot="1">
      <c r="B22" s="242"/>
      <c r="C22" s="244"/>
      <c r="D22" s="242"/>
      <c r="E22" s="234"/>
      <c r="F22" s="234"/>
      <c r="G22" s="236"/>
      <c r="H22" s="257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  <c r="AA22" s="234"/>
      <c r="AB22" s="234"/>
      <c r="AC22" s="259"/>
    </row>
    <row r="23" spans="2:29" s="197" customFormat="1" ht="11">
      <c r="B23" s="247" t="s">
        <v>1027</v>
      </c>
      <c r="C23" s="249" t="s">
        <v>1103</v>
      </c>
      <c r="D23" s="247" t="s">
        <v>1026</v>
      </c>
      <c r="E23" s="237" t="s">
        <v>1028</v>
      </c>
      <c r="F23" s="237" t="s">
        <v>1030</v>
      </c>
      <c r="G23" s="245" t="s">
        <v>1031</v>
      </c>
      <c r="H23" s="260" t="s">
        <v>1028</v>
      </c>
      <c r="I23" s="237" t="s">
        <v>1092</v>
      </c>
      <c r="J23" s="237" t="s">
        <v>1031</v>
      </c>
      <c r="K23" s="237" t="s">
        <v>1031</v>
      </c>
      <c r="L23" s="237" t="s">
        <v>1031</v>
      </c>
      <c r="M23" s="237" t="s">
        <v>1031</v>
      </c>
      <c r="N23" s="237" t="s">
        <v>1031</v>
      </c>
      <c r="O23" s="237" t="s">
        <v>1031</v>
      </c>
      <c r="P23" s="237" t="s">
        <v>1092</v>
      </c>
      <c r="Q23" s="237" t="s">
        <v>1092</v>
      </c>
      <c r="R23" s="237" t="s">
        <v>1092</v>
      </c>
      <c r="S23" s="237" t="s">
        <v>1031</v>
      </c>
      <c r="T23" s="237" t="s">
        <v>1031</v>
      </c>
      <c r="U23" s="237" t="s">
        <v>1031</v>
      </c>
      <c r="V23" s="237" t="s">
        <v>1031</v>
      </c>
      <c r="W23" s="237" t="s">
        <v>1031</v>
      </c>
      <c r="X23" s="237" t="s">
        <v>1093</v>
      </c>
      <c r="Y23" s="237" t="s">
        <v>1094</v>
      </c>
      <c r="Z23" s="237" t="s">
        <v>1033</v>
      </c>
      <c r="AA23" s="237" t="s">
        <v>1033</v>
      </c>
      <c r="AB23" s="237" t="s">
        <v>1034</v>
      </c>
      <c r="AC23" s="262" t="s">
        <v>1035</v>
      </c>
    </row>
    <row r="24" spans="2:29" s="197" customFormat="1" ht="12" thickBot="1">
      <c r="B24" s="248"/>
      <c r="C24" s="250"/>
      <c r="D24" s="248"/>
      <c r="E24" s="238"/>
      <c r="F24" s="238"/>
      <c r="G24" s="246"/>
      <c r="H24" s="261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63"/>
    </row>
    <row r="25" spans="2:29" s="197" customFormat="1" ht="11">
      <c r="B25" s="241" t="s">
        <v>1104</v>
      </c>
      <c r="C25" s="243" t="s">
        <v>1105</v>
      </c>
      <c r="D25" s="241" t="s">
        <v>1026</v>
      </c>
      <c r="E25" s="233" t="s">
        <v>1028</v>
      </c>
      <c r="F25" s="233" t="s">
        <v>1030</v>
      </c>
      <c r="G25" s="235" t="s">
        <v>1031</v>
      </c>
      <c r="H25" s="264" t="s">
        <v>1028</v>
      </c>
      <c r="I25" s="233" t="s">
        <v>1092</v>
      </c>
      <c r="J25" s="233" t="s">
        <v>1031</v>
      </c>
      <c r="K25" s="233" t="s">
        <v>1031</v>
      </c>
      <c r="L25" s="233" t="s">
        <v>1031</v>
      </c>
      <c r="M25" s="233" t="s">
        <v>1031</v>
      </c>
      <c r="N25" s="233" t="s">
        <v>1031</v>
      </c>
      <c r="O25" s="233" t="s">
        <v>1031</v>
      </c>
      <c r="P25" s="233" t="s">
        <v>1092</v>
      </c>
      <c r="Q25" s="233" t="s">
        <v>1092</v>
      </c>
      <c r="R25" s="233" t="s">
        <v>1092</v>
      </c>
      <c r="S25" s="233" t="s">
        <v>1031</v>
      </c>
      <c r="T25" s="233" t="s">
        <v>1031</v>
      </c>
      <c r="U25" s="233" t="s">
        <v>1031</v>
      </c>
      <c r="V25" s="233" t="s">
        <v>1031</v>
      </c>
      <c r="W25" s="233" t="s">
        <v>1031</v>
      </c>
      <c r="X25" s="233" t="s">
        <v>1093</v>
      </c>
      <c r="Y25" s="233" t="s">
        <v>1094</v>
      </c>
      <c r="Z25" s="233" t="s">
        <v>1033</v>
      </c>
      <c r="AA25" s="233" t="s">
        <v>1033</v>
      </c>
      <c r="AB25" s="233" t="s">
        <v>1034</v>
      </c>
      <c r="AC25" s="265" t="s">
        <v>1035</v>
      </c>
    </row>
    <row r="26" spans="2:29" s="197" customFormat="1" ht="12" thickBot="1">
      <c r="B26" s="242"/>
      <c r="C26" s="244"/>
      <c r="D26" s="242"/>
      <c r="E26" s="234"/>
      <c r="F26" s="234"/>
      <c r="G26" s="236"/>
      <c r="H26" s="257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59"/>
    </row>
    <row r="27" spans="2:29" s="197" customFormat="1" ht="11">
      <c r="B27" s="247" t="s">
        <v>1106</v>
      </c>
      <c r="C27" s="249" t="s">
        <v>1107</v>
      </c>
      <c r="D27" s="247" t="s">
        <v>1026</v>
      </c>
      <c r="E27" s="237" t="s">
        <v>1028</v>
      </c>
      <c r="F27" s="237" t="s">
        <v>1030</v>
      </c>
      <c r="G27" s="245" t="s">
        <v>1031</v>
      </c>
      <c r="H27" s="260" t="s">
        <v>1028</v>
      </c>
      <c r="I27" s="237" t="s">
        <v>1092</v>
      </c>
      <c r="J27" s="237" t="s">
        <v>1031</v>
      </c>
      <c r="K27" s="237" t="s">
        <v>1031</v>
      </c>
      <c r="L27" s="237" t="s">
        <v>1031</v>
      </c>
      <c r="M27" s="237" t="s">
        <v>1031</v>
      </c>
      <c r="N27" s="237" t="s">
        <v>1031</v>
      </c>
      <c r="O27" s="237" t="s">
        <v>1031</v>
      </c>
      <c r="P27" s="237" t="s">
        <v>1092</v>
      </c>
      <c r="Q27" s="237" t="s">
        <v>1092</v>
      </c>
      <c r="R27" s="237" t="s">
        <v>1092</v>
      </c>
      <c r="S27" s="237" t="s">
        <v>1031</v>
      </c>
      <c r="T27" s="237" t="s">
        <v>1031</v>
      </c>
      <c r="U27" s="237" t="s">
        <v>1031</v>
      </c>
      <c r="V27" s="237" t="s">
        <v>1031</v>
      </c>
      <c r="W27" s="237" t="s">
        <v>1031</v>
      </c>
      <c r="X27" s="237" t="s">
        <v>1093</v>
      </c>
      <c r="Y27" s="237" t="s">
        <v>1094</v>
      </c>
      <c r="Z27" s="237" t="s">
        <v>1033</v>
      </c>
      <c r="AA27" s="237" t="s">
        <v>1033</v>
      </c>
      <c r="AB27" s="237" t="s">
        <v>1034</v>
      </c>
      <c r="AC27" s="262" t="s">
        <v>1035</v>
      </c>
    </row>
    <row r="28" spans="2:29" s="197" customFormat="1" ht="12" thickBot="1">
      <c r="B28" s="248"/>
      <c r="C28" s="250"/>
      <c r="D28" s="248"/>
      <c r="E28" s="238"/>
      <c r="F28" s="238"/>
      <c r="G28" s="246"/>
      <c r="H28" s="261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63"/>
    </row>
    <row r="29" spans="2:29" s="197" customFormat="1" ht="11">
      <c r="B29" s="241" t="s">
        <v>1108</v>
      </c>
      <c r="C29" s="243" t="s">
        <v>1109</v>
      </c>
      <c r="D29" s="241" t="s">
        <v>1054</v>
      </c>
      <c r="E29" s="233" t="s">
        <v>1055</v>
      </c>
      <c r="F29" s="233" t="s">
        <v>1030</v>
      </c>
      <c r="G29" s="235" t="s">
        <v>1031</v>
      </c>
      <c r="H29" s="264" t="s">
        <v>1055</v>
      </c>
      <c r="I29" s="233" t="s">
        <v>1110</v>
      </c>
      <c r="J29" s="233" t="s">
        <v>1031</v>
      </c>
      <c r="K29" s="233" t="s">
        <v>1031</v>
      </c>
      <c r="L29" s="233" t="s">
        <v>1031</v>
      </c>
      <c r="M29" s="233" t="s">
        <v>1031</v>
      </c>
      <c r="N29" s="233" t="s">
        <v>1031</v>
      </c>
      <c r="O29" s="233" t="s">
        <v>1031</v>
      </c>
      <c r="P29" s="233" t="s">
        <v>1110</v>
      </c>
      <c r="Q29" s="233" t="s">
        <v>1110</v>
      </c>
      <c r="R29" s="233" t="s">
        <v>1110</v>
      </c>
      <c r="S29" s="233" t="s">
        <v>1031</v>
      </c>
      <c r="T29" s="233" t="s">
        <v>1031</v>
      </c>
      <c r="U29" s="233" t="s">
        <v>1031</v>
      </c>
      <c r="V29" s="233" t="s">
        <v>1031</v>
      </c>
      <c r="W29" s="233" t="s">
        <v>1031</v>
      </c>
      <c r="X29" s="233" t="s">
        <v>1111</v>
      </c>
      <c r="Y29" s="233" t="s">
        <v>1067</v>
      </c>
      <c r="Z29" s="233" t="s">
        <v>1060</v>
      </c>
      <c r="AA29" s="233" t="s">
        <v>1060</v>
      </c>
      <c r="AB29" s="233" t="s">
        <v>1061</v>
      </c>
      <c r="AC29" s="265" t="s">
        <v>1062</v>
      </c>
    </row>
    <row r="30" spans="2:29" s="197" customFormat="1" ht="12" thickBot="1">
      <c r="B30" s="242"/>
      <c r="C30" s="244"/>
      <c r="D30" s="242"/>
      <c r="E30" s="234"/>
      <c r="F30" s="234"/>
      <c r="G30" s="236"/>
      <c r="H30" s="257"/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4"/>
      <c r="T30" s="234"/>
      <c r="U30" s="234"/>
      <c r="V30" s="234"/>
      <c r="W30" s="234"/>
      <c r="X30" s="234"/>
      <c r="Y30" s="234"/>
      <c r="Z30" s="234"/>
      <c r="AA30" s="234"/>
      <c r="AB30" s="234"/>
      <c r="AC30" s="259"/>
    </row>
    <row r="31" spans="2:29" s="197" customFormat="1" ht="11">
      <c r="B31" s="247" t="s">
        <v>1112</v>
      </c>
      <c r="C31" s="249" t="s">
        <v>1113</v>
      </c>
      <c r="D31" s="247" t="s">
        <v>1054</v>
      </c>
      <c r="E31" s="237" t="s">
        <v>1055</v>
      </c>
      <c r="F31" s="237" t="s">
        <v>1030</v>
      </c>
      <c r="G31" s="245" t="s">
        <v>1031</v>
      </c>
      <c r="H31" s="260" t="s">
        <v>1055</v>
      </c>
      <c r="I31" s="237" t="s">
        <v>1110</v>
      </c>
      <c r="J31" s="237" t="s">
        <v>1031</v>
      </c>
      <c r="K31" s="237" t="s">
        <v>1031</v>
      </c>
      <c r="L31" s="237" t="s">
        <v>1031</v>
      </c>
      <c r="M31" s="237" t="s">
        <v>1031</v>
      </c>
      <c r="N31" s="237" t="s">
        <v>1031</v>
      </c>
      <c r="O31" s="237" t="s">
        <v>1031</v>
      </c>
      <c r="P31" s="237" t="s">
        <v>1110</v>
      </c>
      <c r="Q31" s="237" t="s">
        <v>1110</v>
      </c>
      <c r="R31" s="237" t="s">
        <v>1110</v>
      </c>
      <c r="S31" s="237" t="s">
        <v>1031</v>
      </c>
      <c r="T31" s="237" t="s">
        <v>1031</v>
      </c>
      <c r="U31" s="237" t="s">
        <v>1031</v>
      </c>
      <c r="V31" s="237" t="s">
        <v>1031</v>
      </c>
      <c r="W31" s="237" t="s">
        <v>1031</v>
      </c>
      <c r="X31" s="237" t="s">
        <v>1111</v>
      </c>
      <c r="Y31" s="237" t="s">
        <v>1067</v>
      </c>
      <c r="Z31" s="237" t="s">
        <v>1060</v>
      </c>
      <c r="AA31" s="237" t="s">
        <v>1060</v>
      </c>
      <c r="AB31" s="237" t="s">
        <v>1061</v>
      </c>
      <c r="AC31" s="262" t="s">
        <v>1062</v>
      </c>
    </row>
    <row r="32" spans="2:29" s="197" customFormat="1" ht="12" thickBot="1">
      <c r="B32" s="248"/>
      <c r="C32" s="250"/>
      <c r="D32" s="248"/>
      <c r="E32" s="238"/>
      <c r="F32" s="238"/>
      <c r="G32" s="246"/>
      <c r="H32" s="261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63"/>
    </row>
    <row r="33" spans="2:29" s="197" customFormat="1" ht="11">
      <c r="B33" s="241" t="s">
        <v>1114</v>
      </c>
      <c r="C33" s="243" t="s">
        <v>1115</v>
      </c>
      <c r="D33" s="241" t="s">
        <v>1054</v>
      </c>
      <c r="E33" s="233" t="s">
        <v>1055</v>
      </c>
      <c r="F33" s="233" t="s">
        <v>1030</v>
      </c>
      <c r="G33" s="235" t="s">
        <v>1031</v>
      </c>
      <c r="H33" s="264" t="s">
        <v>1055</v>
      </c>
      <c r="I33" s="233" t="s">
        <v>1110</v>
      </c>
      <c r="J33" s="233" t="s">
        <v>1031</v>
      </c>
      <c r="K33" s="233" t="s">
        <v>1031</v>
      </c>
      <c r="L33" s="233" t="s">
        <v>1031</v>
      </c>
      <c r="M33" s="233" t="s">
        <v>1031</v>
      </c>
      <c r="N33" s="233" t="s">
        <v>1031</v>
      </c>
      <c r="O33" s="233" t="s">
        <v>1031</v>
      </c>
      <c r="P33" s="233" t="s">
        <v>1110</v>
      </c>
      <c r="Q33" s="233" t="s">
        <v>1110</v>
      </c>
      <c r="R33" s="233" t="s">
        <v>1110</v>
      </c>
      <c r="S33" s="233" t="s">
        <v>1031</v>
      </c>
      <c r="T33" s="233" t="s">
        <v>1031</v>
      </c>
      <c r="U33" s="233" t="s">
        <v>1031</v>
      </c>
      <c r="V33" s="233" t="s">
        <v>1031</v>
      </c>
      <c r="W33" s="233" t="s">
        <v>1031</v>
      </c>
      <c r="X33" s="233" t="s">
        <v>1111</v>
      </c>
      <c r="Y33" s="233" t="s">
        <v>1067</v>
      </c>
      <c r="Z33" s="233" t="s">
        <v>1060</v>
      </c>
      <c r="AA33" s="233" t="s">
        <v>1060</v>
      </c>
      <c r="AB33" s="233" t="s">
        <v>1061</v>
      </c>
      <c r="AC33" s="265" t="s">
        <v>1062</v>
      </c>
    </row>
    <row r="34" spans="2:29" s="197" customFormat="1" ht="12" thickBot="1">
      <c r="B34" s="242"/>
      <c r="C34" s="244"/>
      <c r="D34" s="242"/>
      <c r="E34" s="234"/>
      <c r="F34" s="234"/>
      <c r="G34" s="236"/>
      <c r="H34" s="257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59"/>
    </row>
    <row r="35" spans="2:29" s="197" customFormat="1" ht="11">
      <c r="B35" s="247" t="s">
        <v>1116</v>
      </c>
      <c r="C35" s="249" t="s">
        <v>1117</v>
      </c>
      <c r="D35" s="247" t="s">
        <v>1054</v>
      </c>
      <c r="E35" s="237" t="s">
        <v>1055</v>
      </c>
      <c r="F35" s="237" t="s">
        <v>1030</v>
      </c>
      <c r="G35" s="245" t="s">
        <v>1031</v>
      </c>
      <c r="H35" s="260" t="s">
        <v>1055</v>
      </c>
      <c r="I35" s="237" t="s">
        <v>1110</v>
      </c>
      <c r="J35" s="237" t="s">
        <v>1031</v>
      </c>
      <c r="K35" s="237" t="s">
        <v>1031</v>
      </c>
      <c r="L35" s="237" t="s">
        <v>1031</v>
      </c>
      <c r="M35" s="237" t="s">
        <v>1031</v>
      </c>
      <c r="N35" s="237" t="s">
        <v>1031</v>
      </c>
      <c r="O35" s="237" t="s">
        <v>1031</v>
      </c>
      <c r="P35" s="237" t="s">
        <v>1110</v>
      </c>
      <c r="Q35" s="237" t="s">
        <v>1110</v>
      </c>
      <c r="R35" s="237" t="s">
        <v>1110</v>
      </c>
      <c r="S35" s="237" t="s">
        <v>1031</v>
      </c>
      <c r="T35" s="237" t="s">
        <v>1031</v>
      </c>
      <c r="U35" s="237" t="s">
        <v>1031</v>
      </c>
      <c r="V35" s="237" t="s">
        <v>1031</v>
      </c>
      <c r="W35" s="237" t="s">
        <v>1031</v>
      </c>
      <c r="X35" s="237" t="s">
        <v>1111</v>
      </c>
      <c r="Y35" s="237" t="s">
        <v>1067</v>
      </c>
      <c r="Z35" s="237" t="s">
        <v>1060</v>
      </c>
      <c r="AA35" s="237" t="s">
        <v>1060</v>
      </c>
      <c r="AB35" s="237" t="s">
        <v>1061</v>
      </c>
      <c r="AC35" s="262" t="s">
        <v>1062</v>
      </c>
    </row>
    <row r="36" spans="2:29" s="197" customFormat="1" ht="12" thickBot="1">
      <c r="B36" s="248"/>
      <c r="C36" s="250"/>
      <c r="D36" s="248"/>
      <c r="E36" s="238"/>
      <c r="F36" s="238"/>
      <c r="G36" s="246"/>
      <c r="H36" s="261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63"/>
    </row>
    <row r="37" spans="2:29" s="197" customFormat="1" ht="11">
      <c r="B37" s="241" t="s">
        <v>1118</v>
      </c>
      <c r="C37" s="243" t="s">
        <v>1119</v>
      </c>
      <c r="D37" s="241" t="s">
        <v>1054</v>
      </c>
      <c r="E37" s="233" t="s">
        <v>1055</v>
      </c>
      <c r="F37" s="233" t="s">
        <v>1030</v>
      </c>
      <c r="G37" s="235" t="s">
        <v>1031</v>
      </c>
      <c r="H37" s="264" t="s">
        <v>1055</v>
      </c>
      <c r="I37" s="233" t="s">
        <v>1110</v>
      </c>
      <c r="J37" s="233" t="s">
        <v>1031</v>
      </c>
      <c r="K37" s="233" t="s">
        <v>1031</v>
      </c>
      <c r="L37" s="233" t="s">
        <v>1031</v>
      </c>
      <c r="M37" s="233" t="s">
        <v>1031</v>
      </c>
      <c r="N37" s="233" t="s">
        <v>1031</v>
      </c>
      <c r="O37" s="233" t="s">
        <v>1031</v>
      </c>
      <c r="P37" s="233" t="s">
        <v>1110</v>
      </c>
      <c r="Q37" s="233" t="s">
        <v>1110</v>
      </c>
      <c r="R37" s="233" t="s">
        <v>1110</v>
      </c>
      <c r="S37" s="233" t="s">
        <v>1031</v>
      </c>
      <c r="T37" s="233" t="s">
        <v>1031</v>
      </c>
      <c r="U37" s="233" t="s">
        <v>1031</v>
      </c>
      <c r="V37" s="233" t="s">
        <v>1031</v>
      </c>
      <c r="W37" s="233" t="s">
        <v>1031</v>
      </c>
      <c r="X37" s="233" t="s">
        <v>1111</v>
      </c>
      <c r="Y37" s="233" t="s">
        <v>1067</v>
      </c>
      <c r="Z37" s="233" t="s">
        <v>1060</v>
      </c>
      <c r="AA37" s="233" t="s">
        <v>1060</v>
      </c>
      <c r="AB37" s="233" t="s">
        <v>1061</v>
      </c>
      <c r="AC37" s="265" t="s">
        <v>1062</v>
      </c>
    </row>
    <row r="38" spans="2:29" s="197" customFormat="1" ht="12" thickBot="1">
      <c r="B38" s="242"/>
      <c r="C38" s="244"/>
      <c r="D38" s="242"/>
      <c r="E38" s="234"/>
      <c r="F38" s="234"/>
      <c r="G38" s="236"/>
      <c r="H38" s="257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59"/>
    </row>
    <row r="39" spans="2:29" s="197" customFormat="1" ht="11">
      <c r="B39" s="247" t="s">
        <v>1120</v>
      </c>
      <c r="C39" s="249" t="s">
        <v>1121</v>
      </c>
      <c r="D39" s="247" t="s">
        <v>1054</v>
      </c>
      <c r="E39" s="237" t="s">
        <v>1055</v>
      </c>
      <c r="F39" s="237" t="s">
        <v>1030</v>
      </c>
      <c r="G39" s="245" t="s">
        <v>1031</v>
      </c>
      <c r="H39" s="260" t="s">
        <v>1055</v>
      </c>
      <c r="I39" s="237" t="s">
        <v>1110</v>
      </c>
      <c r="J39" s="237" t="s">
        <v>1031</v>
      </c>
      <c r="K39" s="237" t="s">
        <v>1031</v>
      </c>
      <c r="L39" s="237" t="s">
        <v>1031</v>
      </c>
      <c r="M39" s="237" t="s">
        <v>1031</v>
      </c>
      <c r="N39" s="237" t="s">
        <v>1031</v>
      </c>
      <c r="O39" s="237" t="s">
        <v>1031</v>
      </c>
      <c r="P39" s="237" t="s">
        <v>1110</v>
      </c>
      <c r="Q39" s="237" t="s">
        <v>1110</v>
      </c>
      <c r="R39" s="237" t="s">
        <v>1110</v>
      </c>
      <c r="S39" s="237" t="s">
        <v>1031</v>
      </c>
      <c r="T39" s="237" t="s">
        <v>1031</v>
      </c>
      <c r="U39" s="237" t="s">
        <v>1031</v>
      </c>
      <c r="V39" s="237" t="s">
        <v>1031</v>
      </c>
      <c r="W39" s="237" t="s">
        <v>1031</v>
      </c>
      <c r="X39" s="237" t="s">
        <v>1111</v>
      </c>
      <c r="Y39" s="237" t="s">
        <v>1067</v>
      </c>
      <c r="Z39" s="237" t="s">
        <v>1060</v>
      </c>
      <c r="AA39" s="237" t="s">
        <v>1060</v>
      </c>
      <c r="AB39" s="237" t="s">
        <v>1061</v>
      </c>
      <c r="AC39" s="262" t="s">
        <v>1062</v>
      </c>
    </row>
    <row r="40" spans="2:29" s="197" customFormat="1" ht="12" thickBot="1">
      <c r="B40" s="248"/>
      <c r="C40" s="250"/>
      <c r="D40" s="248"/>
      <c r="E40" s="238"/>
      <c r="F40" s="238"/>
      <c r="G40" s="246"/>
      <c r="H40" s="261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63"/>
    </row>
    <row r="41" spans="2:29" s="197" customFormat="1" ht="11">
      <c r="B41" s="241" t="s">
        <v>1122</v>
      </c>
      <c r="C41" s="243" t="s">
        <v>1123</v>
      </c>
      <c r="D41" s="241" t="s">
        <v>1054</v>
      </c>
      <c r="E41" s="233" t="s">
        <v>1055</v>
      </c>
      <c r="F41" s="233" t="s">
        <v>1030</v>
      </c>
      <c r="G41" s="235" t="s">
        <v>1031</v>
      </c>
      <c r="H41" s="264" t="s">
        <v>1055</v>
      </c>
      <c r="I41" s="233" t="s">
        <v>1110</v>
      </c>
      <c r="J41" s="233" t="s">
        <v>1031</v>
      </c>
      <c r="K41" s="233" t="s">
        <v>1031</v>
      </c>
      <c r="L41" s="233" t="s">
        <v>1031</v>
      </c>
      <c r="M41" s="233" t="s">
        <v>1031</v>
      </c>
      <c r="N41" s="233" t="s">
        <v>1031</v>
      </c>
      <c r="O41" s="233" t="s">
        <v>1031</v>
      </c>
      <c r="P41" s="233" t="s">
        <v>1110</v>
      </c>
      <c r="Q41" s="233" t="s">
        <v>1110</v>
      </c>
      <c r="R41" s="233" t="s">
        <v>1110</v>
      </c>
      <c r="S41" s="233" t="s">
        <v>1031</v>
      </c>
      <c r="T41" s="233" t="s">
        <v>1031</v>
      </c>
      <c r="U41" s="233" t="s">
        <v>1031</v>
      </c>
      <c r="V41" s="233" t="s">
        <v>1031</v>
      </c>
      <c r="W41" s="233" t="s">
        <v>1031</v>
      </c>
      <c r="X41" s="233" t="s">
        <v>1111</v>
      </c>
      <c r="Y41" s="233" t="s">
        <v>1067</v>
      </c>
      <c r="Z41" s="233" t="s">
        <v>1060</v>
      </c>
      <c r="AA41" s="233" t="s">
        <v>1060</v>
      </c>
      <c r="AB41" s="233" t="s">
        <v>1061</v>
      </c>
      <c r="AC41" s="265" t="s">
        <v>1062</v>
      </c>
    </row>
    <row r="42" spans="2:29" s="197" customFormat="1" ht="12" thickBot="1">
      <c r="B42" s="242"/>
      <c r="C42" s="244"/>
      <c r="D42" s="242"/>
      <c r="E42" s="234"/>
      <c r="F42" s="234"/>
      <c r="G42" s="236"/>
      <c r="H42" s="257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59"/>
    </row>
    <row r="43" spans="2:29" s="197" customFormat="1" ht="11">
      <c r="B43" s="247" t="s">
        <v>1124</v>
      </c>
      <c r="C43" s="249" t="s">
        <v>1125</v>
      </c>
      <c r="D43" s="247" t="s">
        <v>1054</v>
      </c>
      <c r="E43" s="237" t="s">
        <v>1055</v>
      </c>
      <c r="F43" s="237" t="s">
        <v>1030</v>
      </c>
      <c r="G43" s="245" t="s">
        <v>1031</v>
      </c>
      <c r="H43" s="260" t="s">
        <v>1055</v>
      </c>
      <c r="I43" s="237" t="s">
        <v>1110</v>
      </c>
      <c r="J43" s="237" t="s">
        <v>1031</v>
      </c>
      <c r="K43" s="237" t="s">
        <v>1031</v>
      </c>
      <c r="L43" s="237" t="s">
        <v>1031</v>
      </c>
      <c r="M43" s="237" t="s">
        <v>1031</v>
      </c>
      <c r="N43" s="237" t="s">
        <v>1031</v>
      </c>
      <c r="O43" s="237" t="s">
        <v>1031</v>
      </c>
      <c r="P43" s="237" t="s">
        <v>1110</v>
      </c>
      <c r="Q43" s="237" t="s">
        <v>1110</v>
      </c>
      <c r="R43" s="237" t="s">
        <v>1110</v>
      </c>
      <c r="S43" s="237" t="s">
        <v>1031</v>
      </c>
      <c r="T43" s="237" t="s">
        <v>1031</v>
      </c>
      <c r="U43" s="237" t="s">
        <v>1031</v>
      </c>
      <c r="V43" s="237" t="s">
        <v>1031</v>
      </c>
      <c r="W43" s="237" t="s">
        <v>1031</v>
      </c>
      <c r="X43" s="237" t="s">
        <v>1111</v>
      </c>
      <c r="Y43" s="237" t="s">
        <v>1067</v>
      </c>
      <c r="Z43" s="237" t="s">
        <v>1060</v>
      </c>
      <c r="AA43" s="237" t="s">
        <v>1060</v>
      </c>
      <c r="AB43" s="237" t="s">
        <v>1061</v>
      </c>
      <c r="AC43" s="262" t="s">
        <v>1062</v>
      </c>
    </row>
    <row r="44" spans="2:29" s="197" customFormat="1" ht="12" thickBot="1">
      <c r="B44" s="248"/>
      <c r="C44" s="250"/>
      <c r="D44" s="248"/>
      <c r="E44" s="238"/>
      <c r="F44" s="238"/>
      <c r="G44" s="246"/>
      <c r="H44" s="261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  <c r="AB44" s="238"/>
      <c r="AC44" s="263"/>
    </row>
    <row r="45" spans="2:29" s="197" customFormat="1" ht="11">
      <c r="B45" s="199" t="s">
        <v>1126</v>
      </c>
      <c r="H45" s="202"/>
    </row>
    <row r="47" spans="2:29">
      <c r="I47" s="195" t="s">
        <v>119</v>
      </c>
    </row>
  </sheetData>
  <mergeCells count="560">
    <mergeCell ref="K43:K44"/>
    <mergeCell ref="L43:L44"/>
    <mergeCell ref="M43:M44"/>
    <mergeCell ref="N43:N44"/>
    <mergeCell ref="O43:O44"/>
    <mergeCell ref="P43:P44"/>
    <mergeCell ref="Q43:Q44"/>
    <mergeCell ref="R43:R44"/>
    <mergeCell ref="S43:S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T43:T44"/>
    <mergeCell ref="U43:U44"/>
    <mergeCell ref="V43:V44"/>
    <mergeCell ref="AC43:AC44"/>
    <mergeCell ref="W43:W44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X43:X44"/>
    <mergeCell ref="Y43:Y44"/>
    <mergeCell ref="Z43:Z44"/>
    <mergeCell ref="AA43:AA44"/>
    <mergeCell ref="AB43:AB44"/>
    <mergeCell ref="AC41:AC42"/>
    <mergeCell ref="K41:K42"/>
    <mergeCell ref="L41:L42"/>
    <mergeCell ref="M41:M42"/>
    <mergeCell ref="N41:N42"/>
    <mergeCell ref="O41:O42"/>
    <mergeCell ref="P41:P42"/>
    <mergeCell ref="Q41:Q42"/>
    <mergeCell ref="R41:R42"/>
    <mergeCell ref="S41:S42"/>
    <mergeCell ref="B41:B42"/>
    <mergeCell ref="C41:C42"/>
    <mergeCell ref="D41:D42"/>
    <mergeCell ref="E41:E42"/>
    <mergeCell ref="F41:F42"/>
    <mergeCell ref="G41:G42"/>
    <mergeCell ref="H41:H42"/>
    <mergeCell ref="I41:I42"/>
    <mergeCell ref="J41:J42"/>
    <mergeCell ref="U39:U40"/>
    <mergeCell ref="V39:V40"/>
    <mergeCell ref="W39:W40"/>
    <mergeCell ref="X39:X40"/>
    <mergeCell ref="Y39:Y40"/>
    <mergeCell ref="Z39:Z40"/>
    <mergeCell ref="AA39:AA40"/>
    <mergeCell ref="AB39:AB40"/>
    <mergeCell ref="AC39:AC40"/>
    <mergeCell ref="Y37:Y38"/>
    <mergeCell ref="Z37:Z38"/>
    <mergeCell ref="AA37:AA38"/>
    <mergeCell ref="AB37:AB38"/>
    <mergeCell ref="AC37:AC38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R39:R40"/>
    <mergeCell ref="S39:S40"/>
    <mergeCell ref="T39:T40"/>
    <mergeCell ref="AC35:AC36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S37:S38"/>
    <mergeCell ref="T37:T38"/>
    <mergeCell ref="U37:U38"/>
    <mergeCell ref="V37:V38"/>
    <mergeCell ref="W37:W38"/>
    <mergeCell ref="X37:X38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K35:K36"/>
    <mergeCell ref="L35:L36"/>
    <mergeCell ref="M35:M36"/>
    <mergeCell ref="N35:N36"/>
    <mergeCell ref="O35:O36"/>
    <mergeCell ref="P35:P36"/>
    <mergeCell ref="Q35:Q36"/>
    <mergeCell ref="R35:R36"/>
    <mergeCell ref="S35:S36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U33:U34"/>
    <mergeCell ref="V33:V34"/>
    <mergeCell ref="W33:W34"/>
    <mergeCell ref="X33:X34"/>
    <mergeCell ref="Y33:Y34"/>
    <mergeCell ref="Z33:Z34"/>
    <mergeCell ref="AA33:AA34"/>
    <mergeCell ref="AB33:AB34"/>
    <mergeCell ref="AC33:AC34"/>
    <mergeCell ref="Y31:Y32"/>
    <mergeCell ref="Z31:Z32"/>
    <mergeCell ref="AA31:AA32"/>
    <mergeCell ref="AB31:AB32"/>
    <mergeCell ref="AC31:AC32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AC29:AC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K29:K30"/>
    <mergeCell ref="L29:L30"/>
    <mergeCell ref="M29:M30"/>
    <mergeCell ref="N29:N30"/>
    <mergeCell ref="O29:O30"/>
    <mergeCell ref="P29:P30"/>
    <mergeCell ref="Q29:Q30"/>
    <mergeCell ref="R29:R30"/>
    <mergeCell ref="S29:S30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Y25:Y26"/>
    <mergeCell ref="Z25:Z26"/>
    <mergeCell ref="AA25:AA26"/>
    <mergeCell ref="AB25:AB26"/>
    <mergeCell ref="AC25:AC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C23:AC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S25:S26"/>
    <mergeCell ref="T25:T26"/>
    <mergeCell ref="U25:U26"/>
    <mergeCell ref="V25:V26"/>
    <mergeCell ref="W25:W26"/>
    <mergeCell ref="X25:X26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Y19:Y20"/>
    <mergeCell ref="Z19:Z20"/>
    <mergeCell ref="AA19:AA20"/>
    <mergeCell ref="AB19:AB20"/>
    <mergeCell ref="AC19:AC20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R21:R22"/>
    <mergeCell ref="S21:S22"/>
    <mergeCell ref="T21:T22"/>
    <mergeCell ref="AC17:AC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S19:S20"/>
    <mergeCell ref="T19:T20"/>
    <mergeCell ref="U19:U20"/>
    <mergeCell ref="V19:V20"/>
    <mergeCell ref="W19:W20"/>
    <mergeCell ref="X19:X20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K17:K18"/>
    <mergeCell ref="L17:L18"/>
    <mergeCell ref="M17:M18"/>
    <mergeCell ref="N17:N18"/>
    <mergeCell ref="O17:O18"/>
    <mergeCell ref="P17:P18"/>
    <mergeCell ref="Q17:Q18"/>
    <mergeCell ref="R17:R18"/>
    <mergeCell ref="S17:S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U15:U16"/>
    <mergeCell ref="V15:V16"/>
    <mergeCell ref="W15:W16"/>
    <mergeCell ref="X15:X16"/>
    <mergeCell ref="Y15:Y16"/>
    <mergeCell ref="Z15:Z16"/>
    <mergeCell ref="AA15:AA16"/>
    <mergeCell ref="AB15:AB16"/>
    <mergeCell ref="AC15:AC16"/>
    <mergeCell ref="Y13:Y14"/>
    <mergeCell ref="Z13:Z14"/>
    <mergeCell ref="AA13:AA14"/>
    <mergeCell ref="AB13:AB14"/>
    <mergeCell ref="AC13:AC14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S15:S16"/>
    <mergeCell ref="T15:T16"/>
    <mergeCell ref="AC11:AC12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S13:S14"/>
    <mergeCell ref="T13:T14"/>
    <mergeCell ref="U13:U14"/>
    <mergeCell ref="V13:V14"/>
    <mergeCell ref="W13:W14"/>
    <mergeCell ref="X13:X14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U9:U10"/>
    <mergeCell ref="V9:V10"/>
    <mergeCell ref="W9:W10"/>
    <mergeCell ref="X9:X10"/>
    <mergeCell ref="Y9:Y10"/>
    <mergeCell ref="Z9:Z10"/>
    <mergeCell ref="AA9:AA10"/>
    <mergeCell ref="AB9:AB10"/>
    <mergeCell ref="AC9:AC10"/>
    <mergeCell ref="Y7:Y8"/>
    <mergeCell ref="Z7:Z8"/>
    <mergeCell ref="AA7:AA8"/>
    <mergeCell ref="AB7:AB8"/>
    <mergeCell ref="AC7:AC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AC5:AC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X7:X8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H5:H6"/>
    <mergeCell ref="I5:I6"/>
    <mergeCell ref="J5:J6"/>
    <mergeCell ref="B5:B6"/>
    <mergeCell ref="C5:C6"/>
    <mergeCell ref="D5:D6"/>
    <mergeCell ref="E5:E6"/>
    <mergeCell ref="F5:F6"/>
    <mergeCell ref="G5:G6"/>
  </mergeCells>
  <hyperlinks>
    <hyperlink ref="B4" r:id="rId1" display="http://localhost/famsys/asset_details/reports/depr/page:1/sort:id/direction:asc"/>
    <hyperlink ref="C4" r:id="rId2" display="http://localhost/famsys/asset_details/reports/depr/page:1/sort:Code/direction:asc"/>
    <hyperlink ref="D4" r:id="rId3" display="http://localhost/famsys/asset_details/reports/depr/page:1/sort:Name/ Brand/ Type/direction:asc"/>
    <hyperlink ref="E4" r:id="rId4" display="http://localhost/famsys/asset_details/reports/depr/page:1/sort:price/direction:asc"/>
    <hyperlink ref="F4" r:id="rId5" display="http://localhost/famsys/asset_details/reports/depr/page:1/sort:Economic Age (months)/direction:asc"/>
    <hyperlink ref="G4" r:id="rId6" display="http://localhost/famsys/asset_details/reports/depr/page:1/sort:Acq. Cost Last Year/direction:asc"/>
    <hyperlink ref="H4" r:id="rId7" display="http://localhost/famsys/asset_details/reports/depr/page:1/sort:Acq. Cost This Year/direction:asc"/>
    <hyperlink ref="I4" r:id="rId8" display="http://localhost/famsys/asset_details/reports/depr/page:1/sort:depbln/direction:asc"/>
    <hyperlink ref="J4" r:id="rId9" display="http://localhost/famsys/asset_details/reports/depr/page:1/sort:Book Value Last Year/direction:asc"/>
    <hyperlink ref="K4" r:id="rId10" display="http://localhost/famsys/asset_details/reports/depr/page:1/sort:Accum. Depr Last Year/direction:asc"/>
    <hyperlink ref="L4" r:id="rId11" display="http://localhost/famsys/asset_details/reports/depr/page:1/sort:jan/direction:asc"/>
    <hyperlink ref="M4" r:id="rId12" display="http://localhost/famsys/asset_details/reports/depr/page:1/sort:feb/direction:asc"/>
    <hyperlink ref="N4" r:id="rId13" display="http://localhost/famsys/asset_details/reports/depr/page:1/sort:mar/direction:asc"/>
    <hyperlink ref="O4" r:id="rId14" display="http://localhost/famsys/asset_details/reports/depr/page:1/sort:apr/direction:asc"/>
    <hyperlink ref="P4" r:id="rId15" display="http://localhost/famsys/asset_details/reports/depr/page:1/sort:may/direction:asc"/>
    <hyperlink ref="Q4" r:id="rId16" display="http://localhost/famsys/asset_details/reports/depr/page:1/sort:jun/direction:asc"/>
    <hyperlink ref="R4" r:id="rId17" display="http://localhost/famsys/asset_details/reports/depr/page:1/sort:jul/direction:asc"/>
    <hyperlink ref="S4" r:id="rId18" display="http://localhost/famsys/asset_details/reports/depr/page:1/sort:aug/direction:asc"/>
    <hyperlink ref="T4" r:id="rId19" display="http://localhost/famsys/asset_details/reports/depr/page:1/sort:sep/direction:asc"/>
    <hyperlink ref="U4" r:id="rId20" display="http://localhost/famsys/asset_details/reports/depr/page:1/sort:oct/direction:asc"/>
    <hyperlink ref="V4" r:id="rId21" display="http://localhost/famsys/asset_details/reports/depr/page:1/sort:nov/direction:asc"/>
    <hyperlink ref="W4" r:id="rId22" display="http://localhost/famsys/asset_details/reports/depr/page:1/sort:dec/direction:asc"/>
    <hyperlink ref="X4" r:id="rId23" display="http://localhost/famsys/asset_details/reports/depr/page:1/sort:Accum. Depr This Year/direction:asc"/>
    <hyperlink ref="Y4" r:id="rId24" display="http://localhost/famsys/asset_details/reports/depr/page:1/sort:Book Value This Year/direction:asc"/>
    <hyperlink ref="Z4" r:id="rId25" display="http://localhost/famsys/asset_details/reports/depr/page:1/sort:date_of_purchase/direction:asc"/>
    <hyperlink ref="AA4" r:id="rId26" display="http://localhost/famsys/asset_details/reports/depr/page:1/sort:date_start/direction:asc"/>
    <hyperlink ref="AB4" r:id="rId27" display="http://localhost/famsys/asset_details/reports/depr/page:1/sort:date_end/direction:asc"/>
    <hyperlink ref="AC4" r:id="rId28" display="http://localhost/famsys/asset_details/reports/depr/page:1/sort:purchase_id/direction:asc"/>
    <hyperlink ref="AC5" r:id="rId29" display="http://localhost/famsys/purchases/view/51"/>
    <hyperlink ref="AC7" r:id="rId30" display="http://localhost/famsys/purchases/view/51"/>
    <hyperlink ref="AC9" r:id="rId31" display="http://localhost/famsys/purchases/view/52"/>
    <hyperlink ref="AC11" r:id="rId32" display="http://localhost/famsys/purchases/view/52"/>
    <hyperlink ref="AC13" r:id="rId33" display="http://localhost/famsys/purchases/view/52"/>
    <hyperlink ref="AC15" r:id="rId34" display="http://localhost/famsys/purchases/view/52"/>
    <hyperlink ref="AC17" r:id="rId35" display="http://localhost/famsys/purchases/view/52"/>
    <hyperlink ref="AC19" r:id="rId36" display="http://localhost/famsys/purchases/view/52"/>
    <hyperlink ref="AC21" r:id="rId37" display="http://localhost/famsys/purchases/view/52"/>
    <hyperlink ref="AC23" r:id="rId38" display="http://localhost/famsys/purchases/view/52"/>
    <hyperlink ref="AC25" r:id="rId39" display="http://localhost/famsys/purchases/view/52"/>
    <hyperlink ref="AC27" r:id="rId40" display="http://localhost/famsys/purchases/view/52"/>
    <hyperlink ref="AC29" r:id="rId41" display="http://localhost/famsys/purchases/view/53"/>
    <hyperlink ref="AC31" r:id="rId42" display="http://localhost/famsys/purchases/view/53"/>
    <hyperlink ref="AC33" r:id="rId43" display="http://localhost/famsys/purchases/view/53"/>
    <hyperlink ref="AC35" r:id="rId44" display="http://localhost/famsys/purchases/view/53"/>
    <hyperlink ref="AC37" r:id="rId45" display="http://localhost/famsys/purchases/view/53"/>
    <hyperlink ref="AC39" r:id="rId46" display="http://localhost/famsys/purchases/view/53"/>
    <hyperlink ref="AC41" r:id="rId47" display="http://localhost/famsys/purchases/view/53"/>
    <hyperlink ref="AC43" r:id="rId48" display="http://localhost/famsys/purchases/view/53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showGridLines="0" workbookViewId="0">
      <selection activeCell="R22" sqref="R22"/>
    </sheetView>
  </sheetViews>
  <sheetFormatPr baseColWidth="10" defaultColWidth="8.83203125" defaultRowHeight="14" x14ac:dyDescent="0"/>
  <cols>
    <col min="2" max="2" width="4.6640625" customWidth="1"/>
    <col min="5" max="5" width="11.1640625" customWidth="1"/>
    <col min="9" max="9" width="10" customWidth="1"/>
    <col min="12" max="12" width="10.5" customWidth="1"/>
    <col min="14" max="14" width="10.6640625" customWidth="1"/>
    <col min="17" max="17" width="13.1640625" customWidth="1"/>
    <col min="18" max="18" width="11.1640625" customWidth="1"/>
  </cols>
  <sheetData>
    <row r="2" spans="2:18">
      <c r="B2" s="186" t="s">
        <v>566</v>
      </c>
    </row>
    <row r="3" spans="2:18" ht="15" thickBot="1">
      <c r="B3" s="266" t="s">
        <v>21</v>
      </c>
      <c r="C3" s="266" t="s">
        <v>1007</v>
      </c>
      <c r="D3" s="266" t="s">
        <v>830</v>
      </c>
      <c r="E3" s="267" t="s">
        <v>828</v>
      </c>
      <c r="F3" s="267"/>
      <c r="G3" s="267"/>
      <c r="H3" s="267"/>
      <c r="I3" s="267"/>
      <c r="J3" s="266" t="s">
        <v>593</v>
      </c>
      <c r="K3" s="267" t="s">
        <v>829</v>
      </c>
      <c r="L3" s="267"/>
      <c r="M3" s="267"/>
      <c r="N3" s="267"/>
      <c r="O3" s="267"/>
      <c r="P3" s="267"/>
      <c r="Q3" s="266" t="s">
        <v>599</v>
      </c>
      <c r="R3" s="266" t="s">
        <v>600</v>
      </c>
    </row>
    <row r="4" spans="2:18" ht="35" thickTop="1" thickBot="1">
      <c r="B4" s="267"/>
      <c r="C4" s="267"/>
      <c r="D4" s="267"/>
      <c r="E4" s="203" t="s">
        <v>588</v>
      </c>
      <c r="F4" s="203" t="s">
        <v>589</v>
      </c>
      <c r="G4" s="203" t="s">
        <v>591</v>
      </c>
      <c r="H4" s="203" t="s">
        <v>590</v>
      </c>
      <c r="I4" s="203" t="s">
        <v>592</v>
      </c>
      <c r="J4" s="267"/>
      <c r="K4" s="203" t="s">
        <v>595</v>
      </c>
      <c r="L4" s="203" t="s">
        <v>596</v>
      </c>
      <c r="M4" s="203" t="s">
        <v>827</v>
      </c>
      <c r="N4" s="203" t="s">
        <v>592</v>
      </c>
      <c r="O4" s="203" t="s">
        <v>598</v>
      </c>
      <c r="P4" s="203" t="s">
        <v>591</v>
      </c>
      <c r="Q4" s="267"/>
      <c r="R4" s="267"/>
    </row>
    <row r="5" spans="2:18" ht="16" thickTop="1" thickBot="1">
      <c r="B5" s="185" t="s">
        <v>1036</v>
      </c>
      <c r="C5" s="189" t="s">
        <v>1127</v>
      </c>
      <c r="D5" s="190" t="s">
        <v>1031</v>
      </c>
      <c r="E5" s="190" t="s">
        <v>1031</v>
      </c>
      <c r="F5" s="190" t="s">
        <v>1031</v>
      </c>
      <c r="G5" s="190" t="s">
        <v>1031</v>
      </c>
      <c r="H5" s="190" t="s">
        <v>1031</v>
      </c>
      <c r="I5" s="190" t="s">
        <v>1031</v>
      </c>
      <c r="J5" s="190" t="s">
        <v>1031</v>
      </c>
      <c r="K5" s="190" t="s">
        <v>1031</v>
      </c>
      <c r="L5" s="190" t="s">
        <v>1031</v>
      </c>
      <c r="M5" s="190" t="s">
        <v>1031</v>
      </c>
      <c r="N5" s="190" t="s">
        <v>1031</v>
      </c>
      <c r="O5" s="190" t="s">
        <v>1031</v>
      </c>
      <c r="P5" s="190" t="s">
        <v>1031</v>
      </c>
      <c r="Q5" s="190" t="s">
        <v>1031</v>
      </c>
      <c r="R5" s="190" t="s">
        <v>1031</v>
      </c>
    </row>
    <row r="6" spans="2:18" ht="15" thickBot="1">
      <c r="B6" s="184" t="s">
        <v>1023</v>
      </c>
      <c r="C6" s="187" t="s">
        <v>1128</v>
      </c>
      <c r="D6" s="188" t="s">
        <v>1031</v>
      </c>
      <c r="E6" s="188" t="s">
        <v>1031</v>
      </c>
      <c r="F6" s="188" t="s">
        <v>1031</v>
      </c>
      <c r="G6" s="188" t="s">
        <v>1031</v>
      </c>
      <c r="H6" s="188" t="s">
        <v>1031</v>
      </c>
      <c r="I6" s="188" t="s">
        <v>1031</v>
      </c>
      <c r="J6" s="188" t="s">
        <v>1031</v>
      </c>
      <c r="K6" s="188" t="s">
        <v>1031</v>
      </c>
      <c r="L6" s="188" t="s">
        <v>1031</v>
      </c>
      <c r="M6" s="188" t="s">
        <v>1031</v>
      </c>
      <c r="N6" s="188" t="s">
        <v>1031</v>
      </c>
      <c r="O6" s="188" t="s">
        <v>1031</v>
      </c>
      <c r="P6" s="188" t="s">
        <v>1031</v>
      </c>
      <c r="Q6" s="188" t="s">
        <v>1031</v>
      </c>
      <c r="R6" s="188" t="s">
        <v>1031</v>
      </c>
    </row>
    <row r="7" spans="2:18" ht="15" thickBot="1">
      <c r="B7" s="185" t="s">
        <v>1051</v>
      </c>
      <c r="C7" s="189" t="s">
        <v>1129</v>
      </c>
      <c r="D7" s="190" t="s">
        <v>1031</v>
      </c>
      <c r="E7" s="190" t="s">
        <v>1031</v>
      </c>
      <c r="F7" s="190" t="s">
        <v>1031</v>
      </c>
      <c r="G7" s="190" t="s">
        <v>1031</v>
      </c>
      <c r="H7" s="190" t="s">
        <v>1031</v>
      </c>
      <c r="I7" s="190" t="s">
        <v>1031</v>
      </c>
      <c r="J7" s="190" t="s">
        <v>1031</v>
      </c>
      <c r="K7" s="190" t="s">
        <v>1031</v>
      </c>
      <c r="L7" s="190" t="s">
        <v>1031</v>
      </c>
      <c r="M7" s="190" t="s">
        <v>1031</v>
      </c>
      <c r="N7" s="190" t="s">
        <v>1031</v>
      </c>
      <c r="O7" s="190" t="s">
        <v>1031</v>
      </c>
      <c r="P7" s="190" t="s">
        <v>1031</v>
      </c>
      <c r="Q7" s="190" t="s">
        <v>1031</v>
      </c>
      <c r="R7" s="190" t="s">
        <v>1031</v>
      </c>
    </row>
    <row r="8" spans="2:18" ht="15" thickBot="1">
      <c r="B8" s="184" t="s">
        <v>1063</v>
      </c>
      <c r="C8" s="187" t="s">
        <v>1130</v>
      </c>
      <c r="D8" s="188" t="s">
        <v>1031</v>
      </c>
      <c r="E8" s="188" t="s">
        <v>1031</v>
      </c>
      <c r="F8" s="188" t="s">
        <v>1031</v>
      </c>
      <c r="G8" s="188" t="s">
        <v>1031</v>
      </c>
      <c r="H8" s="188" t="s">
        <v>1031</v>
      </c>
      <c r="I8" s="188" t="s">
        <v>1031</v>
      </c>
      <c r="J8" s="188" t="s">
        <v>1031</v>
      </c>
      <c r="K8" s="188" t="s">
        <v>1031</v>
      </c>
      <c r="L8" s="188" t="s">
        <v>1031</v>
      </c>
      <c r="M8" s="188" t="s">
        <v>1031</v>
      </c>
      <c r="N8" s="188" t="s">
        <v>1031</v>
      </c>
      <c r="O8" s="188" t="s">
        <v>1031</v>
      </c>
      <c r="P8" s="188" t="s">
        <v>1031</v>
      </c>
      <c r="Q8" s="188" t="s">
        <v>1031</v>
      </c>
      <c r="R8" s="188" t="s">
        <v>1031</v>
      </c>
    </row>
    <row r="9" spans="2:18" ht="15" thickBot="1">
      <c r="B9" s="185" t="s">
        <v>1070</v>
      </c>
      <c r="C9" s="189" t="s">
        <v>1131</v>
      </c>
      <c r="D9" s="190" t="s">
        <v>1031</v>
      </c>
      <c r="E9" s="190" t="s">
        <v>1031</v>
      </c>
      <c r="F9" s="190" t="s">
        <v>1031</v>
      </c>
      <c r="G9" s="190" t="s">
        <v>1031</v>
      </c>
      <c r="H9" s="190" t="s">
        <v>1031</v>
      </c>
      <c r="I9" s="190" t="s">
        <v>1031</v>
      </c>
      <c r="J9" s="190" t="s">
        <v>1031</v>
      </c>
      <c r="K9" s="190" t="s">
        <v>1031</v>
      </c>
      <c r="L9" s="190" t="s">
        <v>1031</v>
      </c>
      <c r="M9" s="190" t="s">
        <v>1031</v>
      </c>
      <c r="N9" s="190" t="s">
        <v>1031</v>
      </c>
      <c r="O9" s="190" t="s">
        <v>1031</v>
      </c>
      <c r="P9" s="190" t="s">
        <v>1031</v>
      </c>
      <c r="Q9" s="190" t="s">
        <v>1031</v>
      </c>
      <c r="R9" s="190" t="s">
        <v>1031</v>
      </c>
    </row>
    <row r="10" spans="2:18" ht="15" thickBot="1">
      <c r="B10" s="184" t="s">
        <v>1073</v>
      </c>
      <c r="C10" s="187" t="s">
        <v>1025</v>
      </c>
      <c r="D10" s="188" t="s">
        <v>1031</v>
      </c>
      <c r="E10" s="188" t="s">
        <v>1031</v>
      </c>
      <c r="F10" s="188" t="s">
        <v>1031</v>
      </c>
      <c r="G10" s="188" t="s">
        <v>1031</v>
      </c>
      <c r="H10" s="188" t="s">
        <v>1031</v>
      </c>
      <c r="I10" s="188" t="s">
        <v>1031</v>
      </c>
      <c r="J10" s="188" t="s">
        <v>1031</v>
      </c>
      <c r="K10" s="188" t="s">
        <v>1031</v>
      </c>
      <c r="L10" s="188" t="s">
        <v>1031</v>
      </c>
      <c r="M10" s="188" t="s">
        <v>1031</v>
      </c>
      <c r="N10" s="188" t="s">
        <v>1031</v>
      </c>
      <c r="O10" s="188" t="s">
        <v>1031</v>
      </c>
      <c r="P10" s="188" t="s">
        <v>1031</v>
      </c>
      <c r="Q10" s="188" t="s">
        <v>1031</v>
      </c>
      <c r="R10" s="188" t="s">
        <v>1031</v>
      </c>
    </row>
    <row r="11" spans="2:18" ht="15" thickBot="1">
      <c r="B11" s="185" t="s">
        <v>1077</v>
      </c>
      <c r="C11" s="189" t="s">
        <v>1065</v>
      </c>
      <c r="D11" s="190" t="s">
        <v>1031</v>
      </c>
      <c r="E11" s="190" t="s">
        <v>1031</v>
      </c>
      <c r="F11" s="190" t="s">
        <v>1031</v>
      </c>
      <c r="G11" s="190" t="s">
        <v>1031</v>
      </c>
      <c r="H11" s="190" t="s">
        <v>1031</v>
      </c>
      <c r="I11" s="190" t="s">
        <v>1031</v>
      </c>
      <c r="J11" s="190" t="s">
        <v>1031</v>
      </c>
      <c r="K11" s="190" t="s">
        <v>1031</v>
      </c>
      <c r="L11" s="190" t="s">
        <v>1031</v>
      </c>
      <c r="M11" s="190" t="s">
        <v>1031</v>
      </c>
      <c r="N11" s="190" t="s">
        <v>1031</v>
      </c>
      <c r="O11" s="190" t="s">
        <v>1031</v>
      </c>
      <c r="P11" s="190" t="s">
        <v>1031</v>
      </c>
      <c r="Q11" s="190" t="s">
        <v>1031</v>
      </c>
      <c r="R11" s="190" t="s">
        <v>1031</v>
      </c>
    </row>
    <row r="12" spans="2:18" ht="15" thickBot="1">
      <c r="B12" s="184" t="s">
        <v>1099</v>
      </c>
      <c r="C12" s="187" t="s">
        <v>1132</v>
      </c>
      <c r="D12" s="188" t="s">
        <v>1031</v>
      </c>
      <c r="E12" s="188" t="s">
        <v>1031</v>
      </c>
      <c r="F12" s="188" t="s">
        <v>1031</v>
      </c>
      <c r="G12" s="188" t="s">
        <v>1031</v>
      </c>
      <c r="H12" s="188" t="s">
        <v>1031</v>
      </c>
      <c r="I12" s="188" t="s">
        <v>1031</v>
      </c>
      <c r="J12" s="188" t="s">
        <v>1031</v>
      </c>
      <c r="K12" s="188" t="s">
        <v>1031</v>
      </c>
      <c r="L12" s="188" t="s">
        <v>1031</v>
      </c>
      <c r="M12" s="188" t="s">
        <v>1031</v>
      </c>
      <c r="N12" s="188" t="s">
        <v>1031</v>
      </c>
      <c r="O12" s="188" t="s">
        <v>1031</v>
      </c>
      <c r="P12" s="188" t="s">
        <v>1031</v>
      </c>
      <c r="Q12" s="188" t="s">
        <v>1031</v>
      </c>
      <c r="R12" s="188" t="s">
        <v>1031</v>
      </c>
    </row>
    <row r="13" spans="2:18" ht="15" thickBot="1">
      <c r="B13" s="185" t="s">
        <v>1101</v>
      </c>
      <c r="C13" s="189" t="s">
        <v>1133</v>
      </c>
      <c r="D13" s="190" t="s">
        <v>1031</v>
      </c>
      <c r="E13" s="190" t="s">
        <v>1031</v>
      </c>
      <c r="F13" s="190" t="s">
        <v>1031</v>
      </c>
      <c r="G13" s="190" t="s">
        <v>1031</v>
      </c>
      <c r="H13" s="190" t="s">
        <v>1031</v>
      </c>
      <c r="I13" s="190" t="s">
        <v>1031</v>
      </c>
      <c r="J13" s="190" t="s">
        <v>1031</v>
      </c>
      <c r="K13" s="190" t="s">
        <v>1031</v>
      </c>
      <c r="L13" s="190" t="s">
        <v>1031</v>
      </c>
      <c r="M13" s="190" t="s">
        <v>1031</v>
      </c>
      <c r="N13" s="190" t="s">
        <v>1031</v>
      </c>
      <c r="O13" s="190" t="s">
        <v>1031</v>
      </c>
      <c r="P13" s="190" t="s">
        <v>1031</v>
      </c>
      <c r="Q13" s="190" t="s">
        <v>1031</v>
      </c>
      <c r="R13" s="190" t="s">
        <v>1031</v>
      </c>
    </row>
    <row r="14" spans="2:18" ht="15" thickBot="1">
      <c r="B14" s="184" t="s">
        <v>1027</v>
      </c>
      <c r="C14" s="187" t="s">
        <v>1053</v>
      </c>
      <c r="D14" s="188" t="s">
        <v>1031</v>
      </c>
      <c r="E14" s="188" t="s">
        <v>1031</v>
      </c>
      <c r="F14" s="188" t="s">
        <v>1031</v>
      </c>
      <c r="G14" s="188" t="s">
        <v>1031</v>
      </c>
      <c r="H14" s="188" t="s">
        <v>1031</v>
      </c>
      <c r="I14" s="188" t="s">
        <v>1031</v>
      </c>
      <c r="J14" s="188" t="s">
        <v>1031</v>
      </c>
      <c r="K14" s="188" t="s">
        <v>1031</v>
      </c>
      <c r="L14" s="188" t="s">
        <v>1031</v>
      </c>
      <c r="M14" s="188" t="s">
        <v>1031</v>
      </c>
      <c r="N14" s="188" t="s">
        <v>1031</v>
      </c>
      <c r="O14" s="188" t="s">
        <v>1031</v>
      </c>
      <c r="P14" s="188" t="s">
        <v>1031</v>
      </c>
      <c r="Q14" s="188" t="s">
        <v>1031</v>
      </c>
      <c r="R14" s="188" t="s">
        <v>1031</v>
      </c>
    </row>
    <row r="15" spans="2:18" ht="15" thickBot="1">
      <c r="B15" s="185" t="s">
        <v>1104</v>
      </c>
      <c r="C15" s="189" t="s">
        <v>1134</v>
      </c>
      <c r="D15" s="190" t="s">
        <v>1031</v>
      </c>
      <c r="E15" s="190" t="s">
        <v>1031</v>
      </c>
      <c r="F15" s="190" t="s">
        <v>1031</v>
      </c>
      <c r="G15" s="190" t="s">
        <v>1031</v>
      </c>
      <c r="H15" s="190" t="s">
        <v>1031</v>
      </c>
      <c r="I15" s="190" t="s">
        <v>1031</v>
      </c>
      <c r="J15" s="190" t="s">
        <v>1031</v>
      </c>
      <c r="K15" s="190" t="s">
        <v>1031</v>
      </c>
      <c r="L15" s="190" t="s">
        <v>1031</v>
      </c>
      <c r="M15" s="190" t="s">
        <v>1031</v>
      </c>
      <c r="N15" s="190" t="s">
        <v>1031</v>
      </c>
      <c r="O15" s="190" t="s">
        <v>1031</v>
      </c>
      <c r="P15" s="190" t="s">
        <v>1031</v>
      </c>
      <c r="Q15" s="190" t="s">
        <v>1031</v>
      </c>
      <c r="R15" s="190" t="s">
        <v>1031</v>
      </c>
    </row>
    <row r="16" spans="2:18" ht="15" thickBot="1">
      <c r="B16" s="184" t="s">
        <v>1106</v>
      </c>
      <c r="C16" s="187" t="s">
        <v>1135</v>
      </c>
      <c r="D16" s="188" t="s">
        <v>1031</v>
      </c>
      <c r="E16" s="188" t="s">
        <v>1031</v>
      </c>
      <c r="F16" s="188" t="s">
        <v>1031</v>
      </c>
      <c r="G16" s="188" t="s">
        <v>1031</v>
      </c>
      <c r="H16" s="188" t="s">
        <v>1031</v>
      </c>
      <c r="I16" s="188" t="s">
        <v>1031</v>
      </c>
      <c r="J16" s="188" t="s">
        <v>1031</v>
      </c>
      <c r="K16" s="188" t="s">
        <v>1031</v>
      </c>
      <c r="L16" s="188" t="s">
        <v>1031</v>
      </c>
      <c r="M16" s="188" t="s">
        <v>1031</v>
      </c>
      <c r="N16" s="188" t="s">
        <v>1031</v>
      </c>
      <c r="O16" s="188" t="s">
        <v>1031</v>
      </c>
      <c r="P16" s="188" t="s">
        <v>1031</v>
      </c>
      <c r="Q16" s="188" t="s">
        <v>1031</v>
      </c>
      <c r="R16" s="188" t="s">
        <v>1031</v>
      </c>
    </row>
    <row r="19" spans="2:18">
      <c r="B19" s="186" t="s">
        <v>1136</v>
      </c>
    </row>
    <row r="20" spans="2:18" ht="15" thickBot="1">
      <c r="B20" s="266" t="s">
        <v>21</v>
      </c>
      <c r="C20" s="266" t="s">
        <v>1007</v>
      </c>
      <c r="D20" s="266" t="s">
        <v>830</v>
      </c>
      <c r="E20" s="267" t="s">
        <v>828</v>
      </c>
      <c r="F20" s="267"/>
      <c r="G20" s="267"/>
      <c r="H20" s="267"/>
      <c r="I20" s="267"/>
      <c r="J20" s="266" t="s">
        <v>593</v>
      </c>
      <c r="K20" s="267" t="s">
        <v>829</v>
      </c>
      <c r="L20" s="267"/>
      <c r="M20" s="267"/>
      <c r="N20" s="267"/>
      <c r="O20" s="267"/>
      <c r="P20" s="267"/>
      <c r="Q20" s="266" t="s">
        <v>599</v>
      </c>
      <c r="R20" s="266" t="s">
        <v>600</v>
      </c>
    </row>
    <row r="21" spans="2:18" ht="35" thickTop="1" thickBot="1">
      <c r="B21" s="267"/>
      <c r="C21" s="267"/>
      <c r="D21" s="267"/>
      <c r="E21" s="203" t="s">
        <v>588</v>
      </c>
      <c r="F21" s="203" t="s">
        <v>589</v>
      </c>
      <c r="G21" s="203" t="s">
        <v>591</v>
      </c>
      <c r="H21" s="203" t="s">
        <v>590</v>
      </c>
      <c r="I21" s="203" t="s">
        <v>592</v>
      </c>
      <c r="J21" s="267"/>
      <c r="K21" s="203" t="s">
        <v>595</v>
      </c>
      <c r="L21" s="203" t="s">
        <v>596</v>
      </c>
      <c r="M21" s="203" t="s">
        <v>827</v>
      </c>
      <c r="N21" s="203" t="s">
        <v>592</v>
      </c>
      <c r="O21" s="203" t="s">
        <v>598</v>
      </c>
      <c r="P21" s="203" t="s">
        <v>591</v>
      </c>
      <c r="Q21" s="267"/>
      <c r="R21" s="267"/>
    </row>
    <row r="22" spans="2:18" ht="16" thickTop="1" thickBot="1">
      <c r="B22" s="185" t="s">
        <v>1036</v>
      </c>
      <c r="C22" s="189" t="s">
        <v>1127</v>
      </c>
      <c r="D22" s="190" t="s">
        <v>1031</v>
      </c>
      <c r="E22" s="190" t="s">
        <v>1031</v>
      </c>
      <c r="F22" s="190" t="s">
        <v>1031</v>
      </c>
      <c r="G22" s="190" t="s">
        <v>1031</v>
      </c>
      <c r="H22" s="190" t="s">
        <v>1031</v>
      </c>
      <c r="I22" s="190" t="s">
        <v>1031</v>
      </c>
      <c r="J22" s="190" t="s">
        <v>1031</v>
      </c>
      <c r="K22" s="190" t="s">
        <v>1031</v>
      </c>
      <c r="L22" s="190" t="s">
        <v>1031</v>
      </c>
      <c r="M22" s="190" t="s">
        <v>1031</v>
      </c>
      <c r="N22" s="190" t="s">
        <v>1031</v>
      </c>
      <c r="O22" s="190" t="s">
        <v>1031</v>
      </c>
      <c r="P22" s="190" t="s">
        <v>1031</v>
      </c>
      <c r="Q22" s="190" t="s">
        <v>1031</v>
      </c>
      <c r="R22" s="190" t="s">
        <v>1031</v>
      </c>
    </row>
    <row r="23" spans="2:18" ht="15" thickBot="1">
      <c r="B23" s="184" t="s">
        <v>1023</v>
      </c>
      <c r="C23" s="187" t="s">
        <v>1128</v>
      </c>
      <c r="D23" s="188" t="s">
        <v>1031</v>
      </c>
      <c r="E23" s="188" t="s">
        <v>1031</v>
      </c>
      <c r="F23" s="188" t="s">
        <v>1031</v>
      </c>
      <c r="G23" s="188" t="s">
        <v>1031</v>
      </c>
      <c r="H23" s="188" t="s">
        <v>1031</v>
      </c>
      <c r="I23" s="188" t="s">
        <v>1031</v>
      </c>
      <c r="J23" s="188" t="s">
        <v>1031</v>
      </c>
      <c r="K23" s="188" t="s">
        <v>1031</v>
      </c>
      <c r="L23" s="188" t="s">
        <v>1031</v>
      </c>
      <c r="M23" s="188" t="s">
        <v>1031</v>
      </c>
      <c r="N23" s="188" t="s">
        <v>1031</v>
      </c>
      <c r="O23" s="188" t="s">
        <v>1031</v>
      </c>
      <c r="P23" s="188" t="s">
        <v>1031</v>
      </c>
      <c r="Q23" s="188" t="s">
        <v>1031</v>
      </c>
      <c r="R23" s="188" t="s">
        <v>1031</v>
      </c>
    </row>
    <row r="24" spans="2:18" ht="15" thickBot="1">
      <c r="B24" s="185" t="s">
        <v>1051</v>
      </c>
      <c r="C24" s="189" t="s">
        <v>1129</v>
      </c>
      <c r="D24" s="190" t="s">
        <v>1031</v>
      </c>
      <c r="E24" s="190" t="s">
        <v>1031</v>
      </c>
      <c r="F24" s="190" t="s">
        <v>1031</v>
      </c>
      <c r="G24" s="190" t="s">
        <v>1031</v>
      </c>
      <c r="H24" s="190" t="s">
        <v>1031</v>
      </c>
      <c r="I24" s="190" t="s">
        <v>1031</v>
      </c>
      <c r="J24" s="190" t="s">
        <v>1031</v>
      </c>
      <c r="K24" s="190" t="s">
        <v>1031</v>
      </c>
      <c r="L24" s="190" t="s">
        <v>1031</v>
      </c>
      <c r="M24" s="190" t="s">
        <v>1031</v>
      </c>
      <c r="N24" s="190" t="s">
        <v>1031</v>
      </c>
      <c r="O24" s="190" t="s">
        <v>1031</v>
      </c>
      <c r="P24" s="190" t="s">
        <v>1031</v>
      </c>
      <c r="Q24" s="190" t="s">
        <v>1031</v>
      </c>
      <c r="R24" s="190" t="s">
        <v>1031</v>
      </c>
    </row>
    <row r="25" spans="2:18" ht="15" thickBot="1">
      <c r="B25" s="184" t="s">
        <v>1063</v>
      </c>
      <c r="C25" s="187" t="s">
        <v>1130</v>
      </c>
      <c r="D25" s="188" t="s">
        <v>1031</v>
      </c>
      <c r="E25" s="188" t="s">
        <v>1031</v>
      </c>
      <c r="F25" s="188" t="s">
        <v>1031</v>
      </c>
      <c r="G25" s="188" t="s">
        <v>1031</v>
      </c>
      <c r="H25" s="188" t="s">
        <v>1031</v>
      </c>
      <c r="I25" s="188" t="s">
        <v>1031</v>
      </c>
      <c r="J25" s="188" t="s">
        <v>1031</v>
      </c>
      <c r="K25" s="188" t="s">
        <v>1031</v>
      </c>
      <c r="L25" s="188" t="s">
        <v>1031</v>
      </c>
      <c r="M25" s="188" t="s">
        <v>1031</v>
      </c>
      <c r="N25" s="188" t="s">
        <v>1031</v>
      </c>
      <c r="O25" s="188" t="s">
        <v>1031</v>
      </c>
      <c r="P25" s="188" t="s">
        <v>1031</v>
      </c>
      <c r="Q25" s="188" t="s">
        <v>1031</v>
      </c>
      <c r="R25" s="188" t="s">
        <v>1031</v>
      </c>
    </row>
    <row r="26" spans="2:18" ht="15" thickBot="1">
      <c r="B26" s="185" t="s">
        <v>1070</v>
      </c>
      <c r="C26" s="189" t="s">
        <v>1131</v>
      </c>
      <c r="D26" s="190" t="s">
        <v>1031</v>
      </c>
      <c r="E26" s="190" t="s">
        <v>1031</v>
      </c>
      <c r="F26" s="190" t="s">
        <v>1031</v>
      </c>
      <c r="G26" s="190" t="s">
        <v>1031</v>
      </c>
      <c r="H26" s="190" t="s">
        <v>1031</v>
      </c>
      <c r="I26" s="190" t="s">
        <v>1031</v>
      </c>
      <c r="J26" s="190" t="s">
        <v>1031</v>
      </c>
      <c r="K26" s="190" t="s">
        <v>1031</v>
      </c>
      <c r="L26" s="190" t="s">
        <v>1031</v>
      </c>
      <c r="M26" s="190" t="s">
        <v>1031</v>
      </c>
      <c r="N26" s="190" t="s">
        <v>1031</v>
      </c>
      <c r="O26" s="190" t="s">
        <v>1031</v>
      </c>
      <c r="P26" s="190" t="s">
        <v>1031</v>
      </c>
      <c r="Q26" s="190" t="s">
        <v>1031</v>
      </c>
      <c r="R26" s="190" t="s">
        <v>1031</v>
      </c>
    </row>
    <row r="27" spans="2:18" ht="15" thickBot="1">
      <c r="B27" s="184" t="s">
        <v>1073</v>
      </c>
      <c r="C27" s="187" t="s">
        <v>1025</v>
      </c>
      <c r="D27" s="188" t="s">
        <v>1031</v>
      </c>
      <c r="E27" s="188" t="s">
        <v>1031</v>
      </c>
      <c r="F27" s="188" t="s">
        <v>1031</v>
      </c>
      <c r="G27" s="188" t="s">
        <v>1031</v>
      </c>
      <c r="H27" s="188" t="s">
        <v>1031</v>
      </c>
      <c r="I27" s="188" t="s">
        <v>1031</v>
      </c>
      <c r="J27" s="188" t="s">
        <v>1031</v>
      </c>
      <c r="K27" s="188" t="s">
        <v>1031</v>
      </c>
      <c r="L27" s="188" t="s">
        <v>1031</v>
      </c>
      <c r="M27" s="188" t="s">
        <v>1031</v>
      </c>
      <c r="N27" s="188" t="s">
        <v>1031</v>
      </c>
      <c r="O27" s="188" t="s">
        <v>1031</v>
      </c>
      <c r="P27" s="188" t="s">
        <v>1031</v>
      </c>
      <c r="Q27" s="188" t="s">
        <v>1031</v>
      </c>
      <c r="R27" s="188" t="s">
        <v>1031</v>
      </c>
    </row>
    <row r="28" spans="2:18" ht="15" thickBot="1">
      <c r="B28" s="185" t="s">
        <v>1077</v>
      </c>
      <c r="C28" s="189" t="s">
        <v>1065</v>
      </c>
      <c r="D28" s="190" t="s">
        <v>1031</v>
      </c>
      <c r="E28" s="190" t="s">
        <v>1031</v>
      </c>
      <c r="F28" s="190" t="s">
        <v>1031</v>
      </c>
      <c r="G28" s="190" t="s">
        <v>1031</v>
      </c>
      <c r="H28" s="190" t="s">
        <v>1031</v>
      </c>
      <c r="I28" s="190" t="s">
        <v>1031</v>
      </c>
      <c r="J28" s="190" t="s">
        <v>1031</v>
      </c>
      <c r="K28" s="190" t="s">
        <v>1031</v>
      </c>
      <c r="L28" s="190" t="s">
        <v>1031</v>
      </c>
      <c r="M28" s="190" t="s">
        <v>1031</v>
      </c>
      <c r="N28" s="190" t="s">
        <v>1031</v>
      </c>
      <c r="O28" s="190" t="s">
        <v>1031</v>
      </c>
      <c r="P28" s="190" t="s">
        <v>1031</v>
      </c>
      <c r="Q28" s="190" t="s">
        <v>1031</v>
      </c>
      <c r="R28" s="190" t="s">
        <v>1031</v>
      </c>
    </row>
    <row r="29" spans="2:18" ht="15" thickBot="1">
      <c r="B29" s="184" t="s">
        <v>1099</v>
      </c>
      <c r="C29" s="187" t="s">
        <v>1132</v>
      </c>
      <c r="D29" s="188" t="s">
        <v>1031</v>
      </c>
      <c r="E29" s="188" t="s">
        <v>1031</v>
      </c>
      <c r="F29" s="188" t="s">
        <v>1031</v>
      </c>
      <c r="G29" s="188" t="s">
        <v>1031</v>
      </c>
      <c r="H29" s="188" t="s">
        <v>1031</v>
      </c>
      <c r="I29" s="188" t="s">
        <v>1031</v>
      </c>
      <c r="J29" s="188" t="s">
        <v>1031</v>
      </c>
      <c r="K29" s="188" t="s">
        <v>1031</v>
      </c>
      <c r="L29" s="188" t="s">
        <v>1031</v>
      </c>
      <c r="M29" s="188" t="s">
        <v>1031</v>
      </c>
      <c r="N29" s="188" t="s">
        <v>1031</v>
      </c>
      <c r="O29" s="188" t="s">
        <v>1031</v>
      </c>
      <c r="P29" s="188" t="s">
        <v>1031</v>
      </c>
      <c r="Q29" s="188" t="s">
        <v>1031</v>
      </c>
      <c r="R29" s="188" t="s">
        <v>1031</v>
      </c>
    </row>
    <row r="30" spans="2:18" ht="15" thickBot="1">
      <c r="B30" s="185" t="s">
        <v>1101</v>
      </c>
      <c r="C30" s="189" t="s">
        <v>1133</v>
      </c>
      <c r="D30" s="190" t="s">
        <v>1031</v>
      </c>
      <c r="E30" s="190" t="s">
        <v>1031</v>
      </c>
      <c r="F30" s="190" t="s">
        <v>1031</v>
      </c>
      <c r="G30" s="190" t="s">
        <v>1031</v>
      </c>
      <c r="H30" s="190" t="s">
        <v>1031</v>
      </c>
      <c r="I30" s="190" t="s">
        <v>1031</v>
      </c>
      <c r="J30" s="190" t="s">
        <v>1031</v>
      </c>
      <c r="K30" s="190" t="s">
        <v>1031</v>
      </c>
      <c r="L30" s="190" t="s">
        <v>1031</v>
      </c>
      <c r="M30" s="190" t="s">
        <v>1031</v>
      </c>
      <c r="N30" s="190" t="s">
        <v>1031</v>
      </c>
      <c r="O30" s="190" t="s">
        <v>1031</v>
      </c>
      <c r="P30" s="190" t="s">
        <v>1031</v>
      </c>
      <c r="Q30" s="190" t="s">
        <v>1031</v>
      </c>
      <c r="R30" s="190" t="s">
        <v>1031</v>
      </c>
    </row>
    <row r="31" spans="2:18" ht="15" thickBot="1">
      <c r="B31" s="184" t="s">
        <v>1027</v>
      </c>
      <c r="C31" s="187" t="s">
        <v>1053</v>
      </c>
      <c r="D31" s="188" t="s">
        <v>1031</v>
      </c>
      <c r="E31" s="188" t="s">
        <v>1031</v>
      </c>
      <c r="F31" s="188" t="s">
        <v>1031</v>
      </c>
      <c r="G31" s="188" t="s">
        <v>1031</v>
      </c>
      <c r="H31" s="188" t="s">
        <v>1031</v>
      </c>
      <c r="I31" s="188" t="s">
        <v>1031</v>
      </c>
      <c r="J31" s="188" t="s">
        <v>1031</v>
      </c>
      <c r="K31" s="188" t="s">
        <v>1031</v>
      </c>
      <c r="L31" s="188" t="s">
        <v>1031</v>
      </c>
      <c r="M31" s="188" t="s">
        <v>1031</v>
      </c>
      <c r="N31" s="188" t="s">
        <v>1031</v>
      </c>
      <c r="O31" s="188" t="s">
        <v>1031</v>
      </c>
      <c r="P31" s="188" t="s">
        <v>1031</v>
      </c>
      <c r="Q31" s="188" t="s">
        <v>1031</v>
      </c>
      <c r="R31" s="188" t="s">
        <v>1031</v>
      </c>
    </row>
    <row r="32" spans="2:18" ht="15" thickBot="1">
      <c r="B32" s="185" t="s">
        <v>1104</v>
      </c>
      <c r="C32" s="189" t="s">
        <v>1134</v>
      </c>
      <c r="D32" s="190" t="s">
        <v>1031</v>
      </c>
      <c r="E32" s="190" t="s">
        <v>1031</v>
      </c>
      <c r="F32" s="190" t="s">
        <v>1031</v>
      </c>
      <c r="G32" s="190" t="s">
        <v>1031</v>
      </c>
      <c r="H32" s="190" t="s">
        <v>1031</v>
      </c>
      <c r="I32" s="190" t="s">
        <v>1031</v>
      </c>
      <c r="J32" s="190" t="s">
        <v>1031</v>
      </c>
      <c r="K32" s="190" t="s">
        <v>1031</v>
      </c>
      <c r="L32" s="190" t="s">
        <v>1031</v>
      </c>
      <c r="M32" s="190" t="s">
        <v>1031</v>
      </c>
      <c r="N32" s="190" t="s">
        <v>1031</v>
      </c>
      <c r="O32" s="190" t="s">
        <v>1031</v>
      </c>
      <c r="P32" s="190" t="s">
        <v>1031</v>
      </c>
      <c r="Q32" s="190" t="s">
        <v>1031</v>
      </c>
      <c r="R32" s="190" t="s">
        <v>1031</v>
      </c>
    </row>
    <row r="33" spans="2:18" ht="15" thickBot="1">
      <c r="B33" s="184" t="s">
        <v>1106</v>
      </c>
      <c r="C33" s="187" t="s">
        <v>1135</v>
      </c>
      <c r="D33" s="188" t="s">
        <v>1031</v>
      </c>
      <c r="E33" s="188" t="s">
        <v>1031</v>
      </c>
      <c r="F33" s="188" t="s">
        <v>1031</v>
      </c>
      <c r="G33" s="188" t="s">
        <v>1031</v>
      </c>
      <c r="H33" s="188" t="s">
        <v>1031</v>
      </c>
      <c r="I33" s="188" t="s">
        <v>1031</v>
      </c>
      <c r="J33" s="188" t="s">
        <v>1031</v>
      </c>
      <c r="K33" s="188" t="s">
        <v>1031</v>
      </c>
      <c r="L33" s="188" t="s">
        <v>1031</v>
      </c>
      <c r="M33" s="188" t="s">
        <v>1031</v>
      </c>
      <c r="N33" s="188" t="s">
        <v>1031</v>
      </c>
      <c r="O33" s="188" t="s">
        <v>1031</v>
      </c>
      <c r="P33" s="188" t="s">
        <v>1031</v>
      </c>
      <c r="Q33" s="188" t="s">
        <v>1031</v>
      </c>
      <c r="R33" s="188" t="s">
        <v>1031</v>
      </c>
    </row>
    <row r="36" spans="2:18">
      <c r="B36" s="186" t="s">
        <v>506</v>
      </c>
    </row>
    <row r="37" spans="2:18" ht="23" thickBot="1">
      <c r="B37" s="203" t="s">
        <v>21</v>
      </c>
      <c r="C37" s="203" t="s">
        <v>1007</v>
      </c>
      <c r="D37" s="203" t="s">
        <v>566</v>
      </c>
      <c r="E37" s="203" t="s">
        <v>1137</v>
      </c>
      <c r="F37" s="203" t="s">
        <v>506</v>
      </c>
    </row>
    <row r="38" spans="2:18" ht="16" thickTop="1" thickBot="1">
      <c r="B38" s="184" t="s">
        <v>1036</v>
      </c>
      <c r="C38" s="187" t="s">
        <v>1127</v>
      </c>
      <c r="D38" s="188" t="s">
        <v>1031</v>
      </c>
      <c r="E38" s="188" t="s">
        <v>1031</v>
      </c>
      <c r="F38" s="188" t="s">
        <v>1031</v>
      </c>
    </row>
    <row r="39" spans="2:18" ht="15" thickBot="1">
      <c r="B39" s="185" t="s">
        <v>1023</v>
      </c>
      <c r="C39" s="189" t="s">
        <v>1128</v>
      </c>
      <c r="D39" s="190" t="s">
        <v>1031</v>
      </c>
      <c r="E39" s="190" t="s">
        <v>1031</v>
      </c>
      <c r="F39" s="190" t="s">
        <v>1031</v>
      </c>
    </row>
    <row r="40" spans="2:18" ht="15" thickBot="1">
      <c r="B40" s="184" t="s">
        <v>1051</v>
      </c>
      <c r="C40" s="187" t="s">
        <v>1129</v>
      </c>
      <c r="D40" s="188" t="s">
        <v>1031</v>
      </c>
      <c r="E40" s="188" t="s">
        <v>1031</v>
      </c>
      <c r="F40" s="188" t="s">
        <v>1031</v>
      </c>
    </row>
    <row r="41" spans="2:18" ht="15" thickBot="1">
      <c r="B41" s="185" t="s">
        <v>1063</v>
      </c>
      <c r="C41" s="189" t="s">
        <v>1130</v>
      </c>
      <c r="D41" s="190" t="s">
        <v>1031</v>
      </c>
      <c r="E41" s="190" t="s">
        <v>1031</v>
      </c>
      <c r="F41" s="190" t="s">
        <v>1031</v>
      </c>
    </row>
    <row r="42" spans="2:18" ht="15" thickBot="1">
      <c r="B42" s="184" t="s">
        <v>1070</v>
      </c>
      <c r="C42" s="187" t="s">
        <v>1131</v>
      </c>
      <c r="D42" s="188" t="s">
        <v>1031</v>
      </c>
      <c r="E42" s="188" t="s">
        <v>1031</v>
      </c>
      <c r="F42" s="188" t="s">
        <v>1031</v>
      </c>
    </row>
    <row r="43" spans="2:18" ht="15" thickBot="1">
      <c r="B43" s="185" t="s">
        <v>1073</v>
      </c>
      <c r="C43" s="189" t="s">
        <v>1025</v>
      </c>
      <c r="D43" s="190" t="s">
        <v>1031</v>
      </c>
      <c r="E43" s="190" t="s">
        <v>1031</v>
      </c>
      <c r="F43" s="190" t="s">
        <v>1031</v>
      </c>
    </row>
    <row r="44" spans="2:18" ht="15" thickBot="1">
      <c r="B44" s="184" t="s">
        <v>1077</v>
      </c>
      <c r="C44" s="187" t="s">
        <v>1065</v>
      </c>
      <c r="D44" s="188" t="s">
        <v>1031</v>
      </c>
      <c r="E44" s="188" t="s">
        <v>1031</v>
      </c>
      <c r="F44" s="188" t="s">
        <v>1031</v>
      </c>
    </row>
    <row r="45" spans="2:18" ht="15" thickBot="1">
      <c r="B45" s="185" t="s">
        <v>1099</v>
      </c>
      <c r="C45" s="189" t="s">
        <v>1132</v>
      </c>
      <c r="D45" s="190" t="s">
        <v>1031</v>
      </c>
      <c r="E45" s="190" t="s">
        <v>1031</v>
      </c>
      <c r="F45" s="190" t="s">
        <v>1031</v>
      </c>
    </row>
    <row r="46" spans="2:18" ht="15" thickBot="1">
      <c r="B46" s="184" t="s">
        <v>1101</v>
      </c>
      <c r="C46" s="187" t="s">
        <v>1133</v>
      </c>
      <c r="D46" s="188" t="s">
        <v>1031</v>
      </c>
      <c r="E46" s="188" t="s">
        <v>1031</v>
      </c>
      <c r="F46" s="188" t="s">
        <v>1031</v>
      </c>
    </row>
    <row r="47" spans="2:18" ht="15" thickBot="1">
      <c r="B47" s="185" t="s">
        <v>1027</v>
      </c>
      <c r="C47" s="189" t="s">
        <v>1053</v>
      </c>
      <c r="D47" s="190" t="s">
        <v>1031</v>
      </c>
      <c r="E47" s="190" t="s">
        <v>1031</v>
      </c>
      <c r="F47" s="190" t="s">
        <v>1031</v>
      </c>
    </row>
    <row r="48" spans="2:18" ht="15" thickBot="1">
      <c r="B48" s="184" t="s">
        <v>1104</v>
      </c>
      <c r="C48" s="187" t="s">
        <v>1134</v>
      </c>
      <c r="D48" s="188" t="s">
        <v>1031</v>
      </c>
      <c r="E48" s="188" t="s">
        <v>1031</v>
      </c>
      <c r="F48" s="188" t="s">
        <v>1031</v>
      </c>
    </row>
    <row r="49" spans="2:6" ht="15" thickBot="1">
      <c r="B49" s="185" t="s">
        <v>1106</v>
      </c>
      <c r="C49" s="189" t="s">
        <v>1135</v>
      </c>
      <c r="D49" s="190" t="s">
        <v>1031</v>
      </c>
      <c r="E49" s="190" t="s">
        <v>1031</v>
      </c>
      <c r="F49" s="190" t="s">
        <v>1031</v>
      </c>
    </row>
  </sheetData>
  <mergeCells count="16">
    <mergeCell ref="Q3:Q4"/>
    <mergeCell ref="R3:R4"/>
    <mergeCell ref="B20:B21"/>
    <mergeCell ref="C20:C21"/>
    <mergeCell ref="D20:D21"/>
    <mergeCell ref="E20:I20"/>
    <mergeCell ref="J20:J21"/>
    <mergeCell ref="K20:P20"/>
    <mergeCell ref="Q20:Q21"/>
    <mergeCell ref="R20:R21"/>
    <mergeCell ref="B3:B4"/>
    <mergeCell ref="C3:C4"/>
    <mergeCell ref="D3:D4"/>
    <mergeCell ref="E3:I3"/>
    <mergeCell ref="J3:J4"/>
    <mergeCell ref="K3:P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showGridLines="0" topLeftCell="B1" workbookViewId="0">
      <selection activeCell="I60" sqref="I60"/>
    </sheetView>
  </sheetViews>
  <sheetFormatPr baseColWidth="10" defaultColWidth="8.83203125" defaultRowHeight="14" x14ac:dyDescent="0"/>
  <cols>
    <col min="1" max="1" width="10.5" bestFit="1" customWidth="1"/>
    <col min="3" max="3" width="10.33203125" bestFit="1" customWidth="1"/>
    <col min="4" max="4" width="10.33203125" customWidth="1"/>
    <col min="5" max="5" width="12.1640625" bestFit="1" customWidth="1"/>
    <col min="6" max="6" width="13.1640625" customWidth="1"/>
    <col min="7" max="7" width="13.5" customWidth="1"/>
    <col min="9" max="9" width="13.6640625" bestFit="1" customWidth="1"/>
    <col min="10" max="10" width="12.6640625" customWidth="1"/>
    <col min="14" max="14" width="12.1640625" bestFit="1" customWidth="1"/>
    <col min="16" max="16" width="10.1640625" bestFit="1" customWidth="1"/>
    <col min="17" max="17" width="11" customWidth="1"/>
    <col min="20" max="20" width="13.33203125" customWidth="1"/>
    <col min="21" max="21" width="14.33203125" customWidth="1"/>
  </cols>
  <sheetData>
    <row r="1" spans="1:9" s="11" customFormat="1">
      <c r="A1" s="7" t="s">
        <v>1138</v>
      </c>
      <c r="C1" s="7" t="s">
        <v>976</v>
      </c>
      <c r="D1" s="67"/>
      <c r="E1" s="7" t="s">
        <v>964</v>
      </c>
      <c r="G1" s="7" t="s">
        <v>1143</v>
      </c>
      <c r="I1" s="7" t="s">
        <v>977</v>
      </c>
    </row>
    <row r="2" spans="1:9">
      <c r="A2" s="1" t="s">
        <v>229</v>
      </c>
      <c r="C2" s="1" t="s">
        <v>229</v>
      </c>
      <c r="D2" s="31"/>
      <c r="E2" s="1" t="s">
        <v>229</v>
      </c>
      <c r="G2" s="1" t="s">
        <v>229</v>
      </c>
      <c r="I2" s="1" t="s">
        <v>229</v>
      </c>
    </row>
    <row r="3" spans="1:9">
      <c r="A3" s="1"/>
      <c r="C3" s="1"/>
      <c r="D3" s="31"/>
      <c r="E3" s="1" t="s">
        <v>232</v>
      </c>
      <c r="G3" s="1" t="s">
        <v>982</v>
      </c>
      <c r="I3" s="1"/>
    </row>
    <row r="4" spans="1:9">
      <c r="G4" s="1" t="s">
        <v>966</v>
      </c>
    </row>
    <row r="6" spans="1:9" s="11" customFormat="1">
      <c r="A6" s="7" t="s">
        <v>1139</v>
      </c>
      <c r="C6" s="7" t="s">
        <v>987</v>
      </c>
      <c r="D6" s="67"/>
      <c r="E6" s="7" t="s">
        <v>965</v>
      </c>
      <c r="G6" s="7" t="s">
        <v>1144</v>
      </c>
      <c r="I6" s="7" t="s">
        <v>1141</v>
      </c>
    </row>
    <row r="7" spans="1:9">
      <c r="A7" s="1" t="s">
        <v>229</v>
      </c>
      <c r="C7" s="1" t="s">
        <v>229</v>
      </c>
      <c r="D7" s="31"/>
      <c r="E7" s="1" t="s">
        <v>229</v>
      </c>
      <c r="G7" s="1" t="s">
        <v>229</v>
      </c>
      <c r="I7" s="1" t="s">
        <v>229</v>
      </c>
    </row>
    <row r="8" spans="1:9">
      <c r="A8" s="1" t="s">
        <v>1140</v>
      </c>
      <c r="C8" s="1" t="s">
        <v>232</v>
      </c>
      <c r="D8" s="31"/>
      <c r="E8" s="1" t="s">
        <v>966</v>
      </c>
      <c r="G8" s="1" t="s">
        <v>982</v>
      </c>
      <c r="I8" s="1" t="s">
        <v>982</v>
      </c>
    </row>
    <row r="9" spans="1:9">
      <c r="A9" s="1"/>
      <c r="C9" s="1" t="s">
        <v>239</v>
      </c>
      <c r="D9" s="31"/>
      <c r="E9" s="1" t="s">
        <v>970</v>
      </c>
      <c r="G9" s="1" t="s">
        <v>232</v>
      </c>
      <c r="I9" s="1" t="s">
        <v>1142</v>
      </c>
    </row>
    <row r="10" spans="1:9">
      <c r="A10" s="1"/>
      <c r="C10" s="1"/>
      <c r="D10" s="31"/>
      <c r="E10" s="1" t="s">
        <v>1149</v>
      </c>
      <c r="I10" s="1" t="s">
        <v>970</v>
      </c>
    </row>
    <row r="11" spans="1:9">
      <c r="A11" s="1"/>
      <c r="C11" s="1"/>
      <c r="D11" s="31"/>
      <c r="E11" s="1"/>
      <c r="I11" s="1" t="s">
        <v>239</v>
      </c>
    </row>
    <row r="12" spans="1:9">
      <c r="A12" s="1"/>
      <c r="C12" s="1"/>
      <c r="D12" s="31"/>
      <c r="E12" s="1"/>
      <c r="I12" s="1"/>
    </row>
    <row r="15" spans="1:9">
      <c r="E15" s="7" t="s">
        <v>1146</v>
      </c>
    </row>
    <row r="16" spans="1:9">
      <c r="E16" s="1" t="s">
        <v>229</v>
      </c>
    </row>
    <row r="17" spans="5:17">
      <c r="E17" s="1" t="s">
        <v>232</v>
      </c>
    </row>
    <row r="18" spans="5:17">
      <c r="E18" s="1" t="s">
        <v>966</v>
      </c>
    </row>
    <row r="19" spans="5:17">
      <c r="E19" s="47" t="s">
        <v>970</v>
      </c>
    </row>
    <row r="20" spans="5:17">
      <c r="E20" s="47" t="s">
        <v>1142</v>
      </c>
    </row>
    <row r="21" spans="5:17">
      <c r="E21" s="31"/>
    </row>
    <row r="23" spans="5:17">
      <c r="E23" s="7" t="s">
        <v>1147</v>
      </c>
    </row>
    <row r="24" spans="5:17">
      <c r="E24" s="1" t="s">
        <v>229</v>
      </c>
    </row>
    <row r="25" spans="5:17">
      <c r="E25" s="1" t="s">
        <v>1148</v>
      </c>
    </row>
    <row r="26" spans="5:17">
      <c r="E26" s="1" t="s">
        <v>232</v>
      </c>
    </row>
    <row r="27" spans="5:17">
      <c r="E27" s="1" t="s">
        <v>966</v>
      </c>
    </row>
    <row r="28" spans="5:17">
      <c r="E28" s="47" t="s">
        <v>970</v>
      </c>
    </row>
    <row r="29" spans="5:17">
      <c r="E29" s="47" t="s">
        <v>1142</v>
      </c>
    </row>
    <row r="31" spans="5:17">
      <c r="O31" s="11" t="s">
        <v>1144</v>
      </c>
      <c r="P31" s="11"/>
      <c r="Q31" s="11"/>
    </row>
    <row r="32" spans="5:17">
      <c r="O32" s="1" t="s">
        <v>229</v>
      </c>
      <c r="P32" s="1" t="s">
        <v>982</v>
      </c>
      <c r="Q32" s="1" t="s">
        <v>1165</v>
      </c>
    </row>
    <row r="33" spans="3:22">
      <c r="O33" s="1">
        <v>1</v>
      </c>
      <c r="P33" s="1">
        <v>1</v>
      </c>
      <c r="Q33" s="1">
        <v>1</v>
      </c>
    </row>
    <row r="34" spans="3:22">
      <c r="O34" s="1">
        <v>2</v>
      </c>
      <c r="P34" s="1">
        <v>2</v>
      </c>
      <c r="Q34" s="1">
        <v>1</v>
      </c>
    </row>
    <row r="35" spans="3:22" s="11" customFormat="1">
      <c r="C35" s="67" t="s">
        <v>976</v>
      </c>
      <c r="D35" s="67"/>
      <c r="E35" s="67"/>
      <c r="H35" s="11" t="s">
        <v>964</v>
      </c>
      <c r="O35" s="11" t="s">
        <v>1143</v>
      </c>
      <c r="S35" s="11" t="s">
        <v>1157</v>
      </c>
    </row>
    <row r="36" spans="3:22">
      <c r="C36" s="1" t="s">
        <v>229</v>
      </c>
      <c r="D36" s="1" t="s">
        <v>209</v>
      </c>
      <c r="E36" s="1" t="s">
        <v>1151</v>
      </c>
      <c r="H36" s="1" t="s">
        <v>229</v>
      </c>
      <c r="I36" s="1" t="s">
        <v>232</v>
      </c>
      <c r="J36" s="1" t="s">
        <v>209</v>
      </c>
      <c r="O36" s="1" t="s">
        <v>229</v>
      </c>
      <c r="P36" s="1" t="s">
        <v>982</v>
      </c>
      <c r="Q36" s="1" t="s">
        <v>1161</v>
      </c>
      <c r="S36" s="1" t="s">
        <v>229</v>
      </c>
      <c r="T36" s="1" t="s">
        <v>209</v>
      </c>
      <c r="U36" s="47" t="s">
        <v>966</v>
      </c>
    </row>
    <row r="37" spans="3:22">
      <c r="C37" s="1">
        <v>1</v>
      </c>
      <c r="D37" s="1" t="s">
        <v>1152</v>
      </c>
      <c r="E37" s="25">
        <v>37174</v>
      </c>
      <c r="H37" s="1">
        <v>20</v>
      </c>
      <c r="I37" s="1">
        <v>1</v>
      </c>
      <c r="J37" s="1" t="s">
        <v>1156</v>
      </c>
      <c r="O37" s="1">
        <v>1</v>
      </c>
      <c r="P37" s="1">
        <v>1</v>
      </c>
      <c r="Q37" s="1">
        <v>20</v>
      </c>
      <c r="S37" s="1">
        <v>1</v>
      </c>
      <c r="T37" s="1" t="s">
        <v>1160</v>
      </c>
      <c r="U37" s="1"/>
    </row>
    <row r="38" spans="3:22">
      <c r="C38" s="31"/>
      <c r="D38" s="31"/>
      <c r="E38" s="205"/>
      <c r="H38" s="1">
        <v>25</v>
      </c>
      <c r="I38" s="1">
        <v>1</v>
      </c>
      <c r="J38" s="1" t="s">
        <v>1162</v>
      </c>
      <c r="O38" s="1">
        <v>2</v>
      </c>
      <c r="P38" s="1">
        <v>2</v>
      </c>
      <c r="Q38" s="1">
        <v>25</v>
      </c>
      <c r="S38" s="1">
        <v>2</v>
      </c>
      <c r="T38" s="1" t="s">
        <v>1163</v>
      </c>
      <c r="U38" s="1"/>
    </row>
    <row r="40" spans="3:22" s="11" customFormat="1">
      <c r="C40" s="204" t="s">
        <v>987</v>
      </c>
      <c r="D40" s="204"/>
      <c r="E40" s="204"/>
      <c r="F40" s="204"/>
      <c r="H40" s="204" t="s">
        <v>965</v>
      </c>
      <c r="I40" s="204"/>
      <c r="J40" s="204"/>
      <c r="K40" s="204"/>
      <c r="S40" s="204" t="s">
        <v>983</v>
      </c>
      <c r="T40" s="204"/>
      <c r="U40" s="67"/>
    </row>
    <row r="41" spans="3:22">
      <c r="C41" s="79" t="s">
        <v>229</v>
      </c>
      <c r="D41" s="79" t="s">
        <v>232</v>
      </c>
      <c r="E41" s="79" t="s">
        <v>254</v>
      </c>
      <c r="F41" s="47" t="s">
        <v>239</v>
      </c>
      <c r="H41" s="79" t="s">
        <v>229</v>
      </c>
      <c r="I41" s="79" t="s">
        <v>966</v>
      </c>
      <c r="J41" s="47" t="s">
        <v>970</v>
      </c>
      <c r="K41" s="79" t="s">
        <v>254</v>
      </c>
      <c r="L41" s="47" t="s">
        <v>239</v>
      </c>
      <c r="S41" s="79" t="s">
        <v>229</v>
      </c>
      <c r="T41" s="47" t="s">
        <v>970</v>
      </c>
      <c r="U41" s="1" t="s">
        <v>254</v>
      </c>
      <c r="V41" s="47" t="s">
        <v>239</v>
      </c>
    </row>
    <row r="42" spans="3:22">
      <c r="C42" s="1">
        <v>1</v>
      </c>
      <c r="D42" s="1">
        <v>1</v>
      </c>
      <c r="E42" s="1" t="s">
        <v>1154</v>
      </c>
      <c r="F42" s="1">
        <v>10</v>
      </c>
      <c r="H42" s="1">
        <v>21</v>
      </c>
      <c r="I42" s="1">
        <v>20</v>
      </c>
      <c r="J42" s="47">
        <v>1</v>
      </c>
      <c r="K42" s="1" t="s">
        <v>1154</v>
      </c>
      <c r="L42" s="1">
        <v>4</v>
      </c>
      <c r="S42" s="1">
        <v>1</v>
      </c>
      <c r="T42" s="47">
        <v>1</v>
      </c>
      <c r="U42" s="1" t="s">
        <v>1154</v>
      </c>
      <c r="V42" s="1">
        <v>10</v>
      </c>
    </row>
    <row r="43" spans="3:22">
      <c r="C43" s="1">
        <v>2</v>
      </c>
      <c r="D43" s="1">
        <v>1</v>
      </c>
      <c r="E43" s="1" t="s">
        <v>1155</v>
      </c>
      <c r="F43" s="1">
        <v>5</v>
      </c>
      <c r="H43" s="1">
        <v>22</v>
      </c>
      <c r="I43" s="1">
        <v>20</v>
      </c>
      <c r="J43" s="47">
        <v>2</v>
      </c>
      <c r="K43" s="1" t="s">
        <v>1155</v>
      </c>
      <c r="L43" s="1">
        <v>2</v>
      </c>
      <c r="S43" s="1">
        <v>2</v>
      </c>
      <c r="T43" s="47">
        <v>2</v>
      </c>
      <c r="U43" s="1" t="s">
        <v>1155</v>
      </c>
      <c r="V43" s="1">
        <v>5</v>
      </c>
    </row>
    <row r="44" spans="3:22">
      <c r="C44" s="31"/>
      <c r="D44" s="31"/>
      <c r="E44" s="31"/>
      <c r="F44" s="31"/>
      <c r="H44" s="1">
        <v>23</v>
      </c>
      <c r="I44" s="1">
        <v>25</v>
      </c>
      <c r="J44" s="47">
        <v>1</v>
      </c>
      <c r="K44" s="1" t="s">
        <v>1154</v>
      </c>
      <c r="L44" s="1">
        <v>6</v>
      </c>
      <c r="S44" s="31"/>
      <c r="T44" s="46"/>
    </row>
    <row r="45" spans="3:22">
      <c r="C45" s="31"/>
      <c r="D45" s="31"/>
      <c r="E45" s="31"/>
      <c r="F45" s="31"/>
      <c r="H45" s="1">
        <v>24</v>
      </c>
      <c r="I45" s="1">
        <v>25</v>
      </c>
      <c r="J45" s="47">
        <v>2</v>
      </c>
      <c r="K45" s="1" t="s">
        <v>1155</v>
      </c>
      <c r="L45" s="1">
        <v>3</v>
      </c>
      <c r="S45" s="1">
        <v>3</v>
      </c>
      <c r="T45" s="47">
        <v>1</v>
      </c>
      <c r="U45" s="1" t="s">
        <v>1154</v>
      </c>
      <c r="V45" s="1">
        <v>6</v>
      </c>
    </row>
    <row r="46" spans="3:22">
      <c r="S46" s="1">
        <v>4</v>
      </c>
      <c r="T46" s="47">
        <v>2</v>
      </c>
      <c r="U46" s="1" t="s">
        <v>1155</v>
      </c>
      <c r="V46" s="1">
        <v>3</v>
      </c>
    </row>
    <row r="49" spans="8:24">
      <c r="H49" s="11" t="s">
        <v>1166</v>
      </c>
    </row>
    <row r="50" spans="8:24">
      <c r="H50" s="1" t="s">
        <v>229</v>
      </c>
      <c r="I50" s="1" t="s">
        <v>209</v>
      </c>
      <c r="J50" s="1" t="s">
        <v>966</v>
      </c>
    </row>
    <row r="51" spans="8:24">
      <c r="H51" s="1">
        <v>1</v>
      </c>
      <c r="I51" s="1" t="s">
        <v>1168</v>
      </c>
      <c r="J51" s="1"/>
    </row>
    <row r="52" spans="8:24">
      <c r="H52" s="1"/>
      <c r="I52" s="1"/>
      <c r="J52" s="1"/>
    </row>
    <row r="57" spans="8:24" s="11" customFormat="1">
      <c r="H57" s="11" t="s">
        <v>1146</v>
      </c>
    </row>
    <row r="58" spans="8:24">
      <c r="H58" s="1" t="s">
        <v>229</v>
      </c>
      <c r="I58" s="1" t="s">
        <v>1167</v>
      </c>
      <c r="J58" s="1" t="s">
        <v>242</v>
      </c>
      <c r="K58" s="1" t="s">
        <v>239</v>
      </c>
      <c r="L58" s="1" t="s">
        <v>232</v>
      </c>
      <c r="M58" s="1" t="s">
        <v>966</v>
      </c>
      <c r="N58" s="47" t="s">
        <v>970</v>
      </c>
      <c r="O58" s="206" t="s">
        <v>1142</v>
      </c>
      <c r="P58" s="1" t="s">
        <v>982</v>
      </c>
      <c r="Q58" s="1" t="s">
        <v>1164</v>
      </c>
      <c r="R58" s="47" t="s">
        <v>666</v>
      </c>
      <c r="S58" s="1" t="s">
        <v>665</v>
      </c>
      <c r="W58" t="s">
        <v>1145</v>
      </c>
    </row>
    <row r="59" spans="8:24">
      <c r="H59" s="1">
        <v>1</v>
      </c>
      <c r="I59" s="1">
        <v>1</v>
      </c>
      <c r="J59" s="1" t="s">
        <v>1158</v>
      </c>
      <c r="K59" s="1">
        <v>4</v>
      </c>
      <c r="L59" s="1">
        <v>1</v>
      </c>
      <c r="M59" s="1">
        <v>20</v>
      </c>
      <c r="N59" s="1">
        <v>1</v>
      </c>
      <c r="O59" s="206">
        <v>21</v>
      </c>
      <c r="P59" s="1"/>
      <c r="Q59" s="1"/>
      <c r="R59" s="1"/>
      <c r="S59" s="1"/>
      <c r="W59" t="s">
        <v>1169</v>
      </c>
    </row>
    <row r="60" spans="8:24">
      <c r="H60" s="1">
        <v>2</v>
      </c>
      <c r="I60" s="1">
        <v>1</v>
      </c>
      <c r="J60" s="1" t="s">
        <v>1159</v>
      </c>
      <c r="K60" s="1">
        <v>2</v>
      </c>
      <c r="L60" s="1">
        <v>1</v>
      </c>
      <c r="M60" s="1">
        <v>20</v>
      </c>
      <c r="N60" s="1">
        <v>2</v>
      </c>
      <c r="O60" s="206">
        <v>22</v>
      </c>
      <c r="P60" s="1"/>
      <c r="Q60" s="1"/>
      <c r="R60" s="1"/>
      <c r="S60" s="1"/>
      <c r="X60" t="s">
        <v>1170</v>
      </c>
    </row>
    <row r="61" spans="8:24">
      <c r="H61" s="1"/>
      <c r="I61" s="1"/>
      <c r="J61" s="1"/>
      <c r="K61" s="1"/>
      <c r="L61" s="1"/>
      <c r="M61" s="1"/>
      <c r="N61" s="1"/>
      <c r="O61" s="206"/>
      <c r="P61" s="1"/>
      <c r="Q61" s="1"/>
      <c r="R61" s="1"/>
      <c r="S61" s="1"/>
      <c r="X61" t="s">
        <v>1171</v>
      </c>
    </row>
    <row r="62" spans="8:24">
      <c r="H62" s="1">
        <v>3</v>
      </c>
      <c r="I62" s="1">
        <v>2</v>
      </c>
      <c r="J62" s="1" t="s">
        <v>1158</v>
      </c>
      <c r="K62" s="1">
        <v>6</v>
      </c>
      <c r="L62" s="1">
        <v>1</v>
      </c>
      <c r="M62" s="1">
        <v>25</v>
      </c>
      <c r="N62" s="1">
        <v>1</v>
      </c>
      <c r="O62" s="206">
        <v>23</v>
      </c>
      <c r="P62" s="1"/>
      <c r="Q62" s="1"/>
      <c r="R62" s="1"/>
      <c r="S62" s="1"/>
      <c r="W62" t="s">
        <v>1150</v>
      </c>
    </row>
    <row r="63" spans="8:24">
      <c r="H63" s="1">
        <v>4</v>
      </c>
      <c r="I63" s="1">
        <v>2</v>
      </c>
      <c r="J63" s="1" t="s">
        <v>1159</v>
      </c>
      <c r="K63" s="1">
        <v>3</v>
      </c>
      <c r="L63" s="1">
        <v>1</v>
      </c>
      <c r="M63" s="1">
        <v>25</v>
      </c>
      <c r="N63" s="1">
        <v>2</v>
      </c>
      <c r="O63" s="206">
        <v>24</v>
      </c>
      <c r="P63" s="1"/>
      <c r="Q63" s="1"/>
      <c r="R63" s="1"/>
      <c r="S63" s="1"/>
    </row>
    <row r="66" spans="8:20">
      <c r="H66" t="s">
        <v>1147</v>
      </c>
    </row>
    <row r="67" spans="8:20">
      <c r="H67" s="1" t="s">
        <v>229</v>
      </c>
      <c r="I67" s="1" t="s">
        <v>1167</v>
      </c>
      <c r="J67" s="1" t="s">
        <v>1148</v>
      </c>
      <c r="K67" s="1" t="s">
        <v>242</v>
      </c>
      <c r="L67" s="1" t="s">
        <v>239</v>
      </c>
      <c r="M67" s="1" t="s">
        <v>232</v>
      </c>
      <c r="N67" s="1" t="s">
        <v>966</v>
      </c>
      <c r="O67" s="47" t="s">
        <v>970</v>
      </c>
      <c r="P67" s="206" t="s">
        <v>1142</v>
      </c>
      <c r="Q67" s="1" t="s">
        <v>982</v>
      </c>
      <c r="R67" s="1" t="s">
        <v>1164</v>
      </c>
      <c r="S67" s="47" t="s">
        <v>666</v>
      </c>
      <c r="T67" s="1" t="s">
        <v>665</v>
      </c>
    </row>
    <row r="68" spans="8:20">
      <c r="H68" s="1">
        <v>100</v>
      </c>
      <c r="I68" s="1">
        <v>1</v>
      </c>
      <c r="J68" s="1">
        <v>1</v>
      </c>
      <c r="K68" s="1" t="s">
        <v>1158</v>
      </c>
      <c r="L68" s="1">
        <v>4</v>
      </c>
      <c r="M68" s="1">
        <v>1</v>
      </c>
      <c r="N68" s="1">
        <v>20</v>
      </c>
      <c r="O68" s="1">
        <v>1</v>
      </c>
      <c r="P68" s="206">
        <v>21</v>
      </c>
      <c r="Q68" s="1"/>
      <c r="R68" s="1"/>
      <c r="S68" s="1"/>
      <c r="T68" s="1"/>
    </row>
    <row r="69" spans="8:20">
      <c r="H69" s="1">
        <v>101</v>
      </c>
      <c r="I69" s="1">
        <v>1</v>
      </c>
      <c r="J69" s="1">
        <v>2</v>
      </c>
      <c r="K69" s="1" t="s">
        <v>1159</v>
      </c>
      <c r="L69" s="1">
        <v>2</v>
      </c>
      <c r="M69" s="1">
        <v>1</v>
      </c>
      <c r="N69" s="1">
        <v>20</v>
      </c>
      <c r="O69" s="1">
        <v>2</v>
      </c>
      <c r="P69" s="206">
        <v>22</v>
      </c>
      <c r="Q69" s="1"/>
      <c r="R69" s="1"/>
      <c r="S69" s="1"/>
      <c r="T69" s="1"/>
    </row>
    <row r="70" spans="8:20">
      <c r="H70" s="1"/>
      <c r="I70" s="1"/>
      <c r="J70" s="1"/>
      <c r="K70" s="1"/>
      <c r="L70" s="1"/>
      <c r="M70" s="1"/>
      <c r="N70" s="1"/>
      <c r="O70" s="1"/>
      <c r="P70" s="206"/>
      <c r="Q70" s="1"/>
      <c r="R70" s="1"/>
      <c r="S70" s="1"/>
      <c r="T70" s="1"/>
    </row>
    <row r="71" spans="8:20">
      <c r="H71" s="1">
        <v>102</v>
      </c>
      <c r="I71" s="1"/>
      <c r="J71" s="1">
        <v>3</v>
      </c>
      <c r="K71" s="1" t="s">
        <v>1158</v>
      </c>
      <c r="L71" s="1">
        <v>6</v>
      </c>
      <c r="M71" s="1">
        <v>1</v>
      </c>
      <c r="N71" s="1">
        <v>25</v>
      </c>
      <c r="O71" s="1">
        <v>1</v>
      </c>
      <c r="P71" s="206">
        <v>23</v>
      </c>
      <c r="Q71" s="1"/>
      <c r="R71" s="1"/>
      <c r="S71" s="1"/>
      <c r="T71" s="1"/>
    </row>
    <row r="72" spans="8:20">
      <c r="H72" s="1">
        <v>103</v>
      </c>
      <c r="I72" s="1"/>
      <c r="J72" s="1">
        <v>4</v>
      </c>
      <c r="K72" s="1" t="s">
        <v>1159</v>
      </c>
      <c r="L72" s="1">
        <v>3</v>
      </c>
      <c r="M72" s="1">
        <v>1</v>
      </c>
      <c r="N72" s="1">
        <v>25</v>
      </c>
      <c r="O72" s="1">
        <v>2</v>
      </c>
      <c r="P72" s="206">
        <v>24</v>
      </c>
      <c r="Q72" s="1"/>
      <c r="R72" s="1"/>
      <c r="S72" s="1"/>
      <c r="T72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7"/>
  <sheetViews>
    <sheetView workbookViewId="0">
      <selection activeCell="C11" sqref="C11"/>
    </sheetView>
  </sheetViews>
  <sheetFormatPr baseColWidth="10" defaultColWidth="8.83203125" defaultRowHeight="14" x14ac:dyDescent="0"/>
  <sheetData>
    <row r="6" spans="3:5">
      <c r="C6" t="s">
        <v>1213</v>
      </c>
      <c r="E6" t="s">
        <v>1214</v>
      </c>
    </row>
    <row r="7" spans="3:5">
      <c r="C7" t="s">
        <v>1220</v>
      </c>
      <c r="E7" t="s">
        <v>1223</v>
      </c>
    </row>
    <row r="8" spans="3:5">
      <c r="C8" t="s">
        <v>1221</v>
      </c>
      <c r="E8" t="s">
        <v>1221</v>
      </c>
    </row>
    <row r="10" spans="3:5">
      <c r="C10" t="s">
        <v>1215</v>
      </c>
      <c r="E10" t="s">
        <v>1216</v>
      </c>
    </row>
    <row r="11" spans="3:5">
      <c r="C11" t="s">
        <v>1220</v>
      </c>
      <c r="E11" t="s">
        <v>1223</v>
      </c>
    </row>
    <row r="12" spans="3:5">
      <c r="C12" t="s">
        <v>1222</v>
      </c>
      <c r="E12" t="s">
        <v>1222</v>
      </c>
    </row>
    <row r="14" spans="3:5">
      <c r="C14" t="s">
        <v>1217</v>
      </c>
      <c r="E14" t="s">
        <v>1218</v>
      </c>
    </row>
    <row r="17" spans="3:3">
      <c r="C17" t="s">
        <v>1219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3" sqref="A13"/>
    </sheetView>
  </sheetViews>
  <sheetFormatPr baseColWidth="10" defaultRowHeight="14" x14ac:dyDescent="0"/>
  <cols>
    <col min="7" max="8" width="10.83203125" style="268"/>
  </cols>
  <sheetData>
    <row r="1" spans="1:8">
      <c r="A1" t="s">
        <v>1239</v>
      </c>
    </row>
    <row r="3" spans="1:8">
      <c r="A3" t="s">
        <v>25</v>
      </c>
      <c r="B3" t="s">
        <v>1230</v>
      </c>
    </row>
    <row r="4" spans="1:8">
      <c r="A4" t="s">
        <v>1231</v>
      </c>
      <c r="B4" t="s">
        <v>1238</v>
      </c>
      <c r="C4" t="s">
        <v>1237</v>
      </c>
    </row>
    <row r="5" spans="1:8">
      <c r="A5" t="s">
        <v>1224</v>
      </c>
      <c r="B5" t="s">
        <v>1230</v>
      </c>
    </row>
    <row r="7" spans="1:8" s="11" customFormat="1">
      <c r="A7" s="11" t="s">
        <v>21</v>
      </c>
      <c r="B7" s="11" t="s">
        <v>25</v>
      </c>
      <c r="C7" s="11" t="s">
        <v>210</v>
      </c>
      <c r="D7" s="11" t="s">
        <v>1</v>
      </c>
      <c r="E7" s="11" t="s">
        <v>3</v>
      </c>
      <c r="F7" s="11" t="s">
        <v>1224</v>
      </c>
      <c r="G7" s="269" t="s">
        <v>223</v>
      </c>
      <c r="H7" s="269" t="s">
        <v>214</v>
      </c>
    </row>
    <row r="8" spans="1:8">
      <c r="A8" s="1">
        <v>1</v>
      </c>
      <c r="B8" s="1" t="s">
        <v>1225</v>
      </c>
      <c r="C8" s="1" t="s">
        <v>1226</v>
      </c>
      <c r="D8" s="1" t="s">
        <v>1227</v>
      </c>
      <c r="E8" s="1">
        <v>10</v>
      </c>
      <c r="F8" s="1" t="s">
        <v>59</v>
      </c>
      <c r="G8" s="270">
        <v>500000</v>
      </c>
      <c r="H8" s="270">
        <f>G8*E8</f>
        <v>5000000</v>
      </c>
    </row>
    <row r="9" spans="1:8">
      <c r="A9" s="1">
        <v>2</v>
      </c>
      <c r="B9" s="1" t="s">
        <v>1225</v>
      </c>
      <c r="C9" s="1" t="s">
        <v>1228</v>
      </c>
      <c r="D9" s="1" t="s">
        <v>1229</v>
      </c>
      <c r="E9" s="1">
        <v>5</v>
      </c>
      <c r="F9" s="1" t="s">
        <v>59</v>
      </c>
      <c r="G9" s="270">
        <v>450000</v>
      </c>
      <c r="H9" s="270">
        <f>G9*E9</f>
        <v>2250000</v>
      </c>
    </row>
    <row r="10" spans="1:8">
      <c r="A10" s="1"/>
      <c r="B10" s="1"/>
      <c r="C10" s="1"/>
      <c r="D10" s="1"/>
      <c r="E10" s="1"/>
      <c r="F10" s="1"/>
      <c r="G10" s="270"/>
      <c r="H10" s="270"/>
    </row>
    <row r="11" spans="1:8">
      <c r="A11" s="1"/>
      <c r="B11" s="1"/>
      <c r="C11" s="1"/>
      <c r="D11" s="1"/>
      <c r="E11" s="1"/>
      <c r="F11" s="1"/>
      <c r="G11" s="270"/>
      <c r="H11" s="270"/>
    </row>
    <row r="15" spans="1:8">
      <c r="B15" t="s">
        <v>1232</v>
      </c>
    </row>
    <row r="16" spans="1:8">
      <c r="B16" t="s">
        <v>1233</v>
      </c>
    </row>
    <row r="17" spans="2:2">
      <c r="B17" t="s">
        <v>1234</v>
      </c>
    </row>
    <row r="18" spans="2:2">
      <c r="B18" t="s">
        <v>1235</v>
      </c>
    </row>
    <row r="19" spans="2:2">
      <c r="B19" t="s">
        <v>1236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abSelected="1" workbookViewId="0">
      <selection activeCell="A9" sqref="A9"/>
    </sheetView>
  </sheetViews>
  <sheetFormatPr baseColWidth="10" defaultRowHeight="14" x14ac:dyDescent="0"/>
  <sheetData>
    <row r="2" spans="1:3">
      <c r="A2" t="s">
        <v>1240</v>
      </c>
    </row>
    <row r="4" spans="1:3">
      <c r="A4" t="s">
        <v>1241</v>
      </c>
      <c r="B4" t="s">
        <v>1238</v>
      </c>
      <c r="C4" t="s">
        <v>1237</v>
      </c>
    </row>
    <row r="5" spans="1:3">
      <c r="A5" t="s">
        <v>25</v>
      </c>
      <c r="B5" t="s">
        <v>1230</v>
      </c>
    </row>
    <row r="6" spans="1:3">
      <c r="A6" t="s">
        <v>1224</v>
      </c>
      <c r="B6" t="s">
        <v>1230</v>
      </c>
    </row>
    <row r="9" spans="1:3">
      <c r="A9" s="59" t="s">
        <v>21</v>
      </c>
      <c r="B9" s="1" t="s">
        <v>25</v>
      </c>
      <c r="C9" s="1" t="s">
        <v>1246</v>
      </c>
    </row>
    <row r="10" spans="1:3">
      <c r="A10" s="1">
        <v>1</v>
      </c>
      <c r="B10" s="1" t="s">
        <v>1225</v>
      </c>
      <c r="C10" s="270">
        <v>450000</v>
      </c>
    </row>
    <row r="11" spans="1:3">
      <c r="A11" s="1">
        <v>2</v>
      </c>
      <c r="B11" s="1" t="s">
        <v>1242</v>
      </c>
      <c r="C11" s="270">
        <v>405000</v>
      </c>
    </row>
    <row r="15" spans="1:3">
      <c r="B15" t="s">
        <v>1243</v>
      </c>
    </row>
    <row r="16" spans="1:3">
      <c r="B16" t="s">
        <v>837</v>
      </c>
    </row>
    <row r="17" spans="2:2">
      <c r="B17" t="s">
        <v>1233</v>
      </c>
    </row>
    <row r="18" spans="2:2">
      <c r="B18" t="s">
        <v>1234</v>
      </c>
    </row>
    <row r="19" spans="2:2">
      <c r="B19" t="s">
        <v>1244</v>
      </c>
    </row>
    <row r="20" spans="2:2">
      <c r="B20" t="s">
        <v>1245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10"/>
  <sheetViews>
    <sheetView workbookViewId="0">
      <selection activeCell="A10" sqref="A10"/>
    </sheetView>
  </sheetViews>
  <sheetFormatPr baseColWidth="10" defaultColWidth="8.83203125" defaultRowHeight="14" x14ac:dyDescent="0"/>
  <cols>
    <col min="2" max="2" width="14.33203125" style="5" bestFit="1" customWidth="1"/>
  </cols>
  <sheetData>
    <row r="7" spans="1:2">
      <c r="B7" s="5">
        <v>49500000</v>
      </c>
    </row>
    <row r="8" spans="1:2">
      <c r="B8" s="5">
        <v>4950000</v>
      </c>
    </row>
    <row r="9" spans="1:2">
      <c r="A9" s="87">
        <v>3.5000000000000003E-2</v>
      </c>
      <c r="B9" s="5">
        <f>A9*B7</f>
        <v>1732500.0000000002</v>
      </c>
    </row>
    <row r="10" spans="1:2">
      <c r="B10" s="5">
        <f>SUM(B7:B9)</f>
        <v>56182500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K30"/>
  <sheetViews>
    <sheetView topLeftCell="B16" workbookViewId="0">
      <selection activeCell="K28" sqref="K28"/>
    </sheetView>
  </sheetViews>
  <sheetFormatPr baseColWidth="10" defaultColWidth="8.83203125" defaultRowHeight="14" x14ac:dyDescent="0"/>
  <cols>
    <col min="4" max="4" width="22.5" customWidth="1"/>
    <col min="5" max="5" width="17" bestFit="1" customWidth="1"/>
    <col min="6" max="6" width="15" customWidth="1"/>
    <col min="7" max="7" width="22.1640625" bestFit="1" customWidth="1"/>
    <col min="8" max="8" width="14.83203125" bestFit="1" customWidth="1"/>
    <col min="9" max="9" width="18.6640625" customWidth="1"/>
    <col min="10" max="10" width="15.83203125" customWidth="1"/>
    <col min="11" max="11" width="14.83203125" bestFit="1" customWidth="1"/>
  </cols>
  <sheetData>
    <row r="10" spans="3:11">
      <c r="C10" t="s">
        <v>531</v>
      </c>
    </row>
    <row r="12" spans="3:11">
      <c r="D12" t="s">
        <v>532</v>
      </c>
    </row>
    <row r="14" spans="3:11">
      <c r="D14" t="s">
        <v>533</v>
      </c>
    </row>
    <row r="15" spans="3:11" s="11" customFormat="1">
      <c r="D15" s="7" t="s">
        <v>229</v>
      </c>
      <c r="E15" s="7" t="s">
        <v>535</v>
      </c>
      <c r="F15" s="7" t="s">
        <v>536</v>
      </c>
      <c r="G15" s="7" t="s">
        <v>537</v>
      </c>
      <c r="H15" s="7" t="s">
        <v>257</v>
      </c>
      <c r="I15" s="7" t="s">
        <v>538</v>
      </c>
      <c r="J15" s="7" t="s">
        <v>539</v>
      </c>
      <c r="K15" s="10" t="s">
        <v>546</v>
      </c>
    </row>
    <row r="16" spans="3:11">
      <c r="D16" s="85">
        <v>1</v>
      </c>
      <c r="E16" s="85">
        <v>6</v>
      </c>
      <c r="F16" s="85">
        <v>56000</v>
      </c>
      <c r="G16" s="85">
        <f>F16-H16</f>
        <v>6000</v>
      </c>
      <c r="H16" s="85">
        <v>50000</v>
      </c>
      <c r="I16" s="85">
        <f>H16-J16</f>
        <v>45500</v>
      </c>
      <c r="J16" s="85">
        <v>4500</v>
      </c>
      <c r="K16" s="92" t="s">
        <v>547</v>
      </c>
    </row>
    <row r="17" spans="4:11">
      <c r="D17" s="1">
        <v>2</v>
      </c>
      <c r="E17" s="1">
        <v>6</v>
      </c>
      <c r="F17" s="1">
        <v>40000</v>
      </c>
      <c r="G17" s="1">
        <f>F17-H17</f>
        <v>-10000</v>
      </c>
      <c r="H17" s="1">
        <v>50000</v>
      </c>
      <c r="I17" s="1">
        <f>H17-J17</f>
        <v>46500</v>
      </c>
      <c r="J17" s="1">
        <v>3500</v>
      </c>
      <c r="K17" s="2" t="s">
        <v>209</v>
      </c>
    </row>
    <row r="21" spans="4:11">
      <c r="D21" t="s">
        <v>544</v>
      </c>
      <c r="G21" t="s">
        <v>534</v>
      </c>
    </row>
    <row r="22" spans="4:11" s="11" customFormat="1">
      <c r="D22" s="7" t="s">
        <v>229</v>
      </c>
      <c r="E22" s="7" t="s">
        <v>535</v>
      </c>
      <c r="G22" s="91" t="s">
        <v>540</v>
      </c>
      <c r="H22" s="91" t="s">
        <v>541</v>
      </c>
      <c r="I22" s="91" t="s">
        <v>542</v>
      </c>
      <c r="J22" s="91" t="s">
        <v>543</v>
      </c>
      <c r="K22" s="11" t="s">
        <v>548</v>
      </c>
    </row>
    <row r="23" spans="4:11">
      <c r="D23" s="1">
        <v>1</v>
      </c>
      <c r="E23" s="1">
        <v>6</v>
      </c>
      <c r="G23" s="1">
        <v>1</v>
      </c>
      <c r="H23" s="1">
        <v>40</v>
      </c>
      <c r="I23" s="1" t="s">
        <v>545</v>
      </c>
      <c r="J23" s="1">
        <v>1</v>
      </c>
    </row>
    <row r="24" spans="4:11">
      <c r="D24" s="1">
        <v>2</v>
      </c>
      <c r="E24" s="1">
        <v>7</v>
      </c>
      <c r="G24" s="1">
        <v>1</v>
      </c>
      <c r="H24" s="1">
        <v>50</v>
      </c>
      <c r="I24" s="1" t="s">
        <v>545</v>
      </c>
      <c r="J24" s="1">
        <v>1</v>
      </c>
    </row>
    <row r="25" spans="4:11">
      <c r="G25" s="1">
        <v>1</v>
      </c>
      <c r="H25" s="1">
        <v>60</v>
      </c>
      <c r="I25" s="1" t="s">
        <v>517</v>
      </c>
      <c r="J25" s="1">
        <v>1</v>
      </c>
    </row>
    <row r="26" spans="4:11">
      <c r="G26" s="1">
        <v>1</v>
      </c>
      <c r="H26" s="1">
        <v>70</v>
      </c>
      <c r="I26" s="1" t="s">
        <v>517</v>
      </c>
      <c r="J26" s="1">
        <v>1</v>
      </c>
    </row>
    <row r="27" spans="4:11">
      <c r="G27" s="1">
        <v>1</v>
      </c>
      <c r="H27" s="1">
        <v>40</v>
      </c>
      <c r="I27" s="1" t="s">
        <v>545</v>
      </c>
      <c r="J27" s="47">
        <v>0</v>
      </c>
    </row>
    <row r="28" spans="4:11">
      <c r="G28" s="1">
        <v>1</v>
      </c>
      <c r="H28" s="1">
        <v>50</v>
      </c>
      <c r="I28" s="1" t="s">
        <v>545</v>
      </c>
      <c r="J28" s="47">
        <v>0</v>
      </c>
    </row>
    <row r="29" spans="4:11">
      <c r="G29" s="1">
        <v>1</v>
      </c>
      <c r="H29" s="1">
        <v>60</v>
      </c>
      <c r="I29" s="1" t="s">
        <v>545</v>
      </c>
      <c r="J29" s="47">
        <v>0</v>
      </c>
    </row>
    <row r="30" spans="4:11">
      <c r="G30" s="1">
        <v>1</v>
      </c>
      <c r="H30" s="1">
        <v>70</v>
      </c>
      <c r="I30" s="1" t="s">
        <v>517</v>
      </c>
      <c r="J30" s="4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topLeftCell="A10" workbookViewId="0">
      <selection activeCell="A35" sqref="A35"/>
    </sheetView>
  </sheetViews>
  <sheetFormatPr baseColWidth="10" defaultColWidth="8.83203125" defaultRowHeight="14" x14ac:dyDescent="0"/>
  <cols>
    <col min="1" max="1" width="5.33203125" customWidth="1"/>
    <col min="2" max="2" width="10.33203125" customWidth="1"/>
    <col min="3" max="3" width="12.5" bestFit="1" customWidth="1"/>
    <col min="6" max="6" width="25.5" customWidth="1"/>
  </cols>
  <sheetData>
    <row r="1" spans="1:7">
      <c r="A1" s="11" t="s">
        <v>29</v>
      </c>
    </row>
    <row r="3" spans="1:7" s="12" customFormat="1">
      <c r="A3" s="12" t="s">
        <v>33</v>
      </c>
    </row>
    <row r="4" spans="1:7" s="12" customFormat="1">
      <c r="B4" s="12" t="s">
        <v>30</v>
      </c>
    </row>
    <row r="6" spans="1:7">
      <c r="A6" s="17" t="s">
        <v>21</v>
      </c>
      <c r="B6" s="18" t="s">
        <v>35</v>
      </c>
      <c r="C6" s="19" t="s">
        <v>34</v>
      </c>
      <c r="D6" s="20" t="s">
        <v>23</v>
      </c>
      <c r="E6" s="21" t="s">
        <v>25</v>
      </c>
      <c r="F6" s="21" t="s">
        <v>26</v>
      </c>
      <c r="G6" s="21" t="s">
        <v>27</v>
      </c>
    </row>
    <row r="7" spans="1:7">
      <c r="A7" s="1">
        <v>1</v>
      </c>
      <c r="B7" s="1" t="s">
        <v>170</v>
      </c>
      <c r="C7" s="1" t="s">
        <v>174</v>
      </c>
      <c r="D7" s="25">
        <v>40461</v>
      </c>
      <c r="E7" s="1" t="s">
        <v>175</v>
      </c>
      <c r="F7" s="1" t="s">
        <v>171</v>
      </c>
      <c r="G7" s="1">
        <v>10</v>
      </c>
    </row>
    <row r="8" spans="1:7">
      <c r="A8" s="1"/>
      <c r="B8" s="1"/>
      <c r="C8" s="1"/>
      <c r="D8" s="1"/>
      <c r="E8" s="1"/>
      <c r="F8" s="1" t="s">
        <v>172</v>
      </c>
      <c r="G8" s="1">
        <v>20</v>
      </c>
    </row>
    <row r="9" spans="1:7">
      <c r="A9" s="1"/>
      <c r="B9" s="1"/>
      <c r="C9" s="1"/>
      <c r="D9" s="1"/>
      <c r="E9" s="1"/>
      <c r="F9" s="1" t="s">
        <v>173</v>
      </c>
      <c r="G9" s="1">
        <v>10</v>
      </c>
    </row>
    <row r="10" spans="1:7">
      <c r="A10" s="1"/>
      <c r="B10" s="1"/>
      <c r="C10" s="1"/>
      <c r="D10" s="1"/>
      <c r="E10" s="1"/>
      <c r="F10" s="1"/>
      <c r="G10" s="1"/>
    </row>
    <row r="11" spans="1:7">
      <c r="A11" s="1">
        <v>2</v>
      </c>
      <c r="B11" s="1" t="s">
        <v>176</v>
      </c>
      <c r="C11" s="1" t="s">
        <v>177</v>
      </c>
      <c r="D11" s="1" t="s">
        <v>178</v>
      </c>
      <c r="E11" s="1" t="s">
        <v>179</v>
      </c>
      <c r="F11" s="1" t="s">
        <v>172</v>
      </c>
      <c r="G11" s="1">
        <v>20</v>
      </c>
    </row>
    <row r="12" spans="1:7">
      <c r="A12" s="1"/>
      <c r="B12" s="1"/>
      <c r="C12" s="1"/>
      <c r="D12" s="1"/>
      <c r="E12" s="1"/>
      <c r="F12" s="1" t="s">
        <v>173</v>
      </c>
      <c r="G12" s="1">
        <v>34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8" spans="1:8">
      <c r="A18" s="11" t="s">
        <v>32</v>
      </c>
    </row>
    <row r="20" spans="1:8" s="12" customFormat="1">
      <c r="A20" s="12" t="s">
        <v>33</v>
      </c>
    </row>
    <row r="21" spans="1:8" s="12" customFormat="1">
      <c r="B21" s="12" t="s">
        <v>31</v>
      </c>
    </row>
    <row r="23" spans="1:8" ht="15" customHeight="1">
      <c r="A23" s="17" t="s">
        <v>21</v>
      </c>
      <c r="B23" s="18" t="s">
        <v>35</v>
      </c>
      <c r="C23" s="19" t="s">
        <v>34</v>
      </c>
      <c r="D23" s="20" t="s">
        <v>23</v>
      </c>
      <c r="E23" s="21" t="s">
        <v>25</v>
      </c>
      <c r="F23" s="21" t="s">
        <v>26</v>
      </c>
      <c r="G23" s="21" t="s">
        <v>27</v>
      </c>
      <c r="H23" s="22" t="s">
        <v>28</v>
      </c>
    </row>
    <row r="24" spans="1:8">
      <c r="A24" s="1">
        <v>1</v>
      </c>
      <c r="B24" s="1" t="s">
        <v>170</v>
      </c>
      <c r="C24" s="1" t="s">
        <v>174</v>
      </c>
      <c r="D24" s="25">
        <v>40461</v>
      </c>
      <c r="E24" s="1" t="s">
        <v>175</v>
      </c>
      <c r="F24" s="1" t="s">
        <v>171</v>
      </c>
      <c r="G24" s="1">
        <v>10</v>
      </c>
      <c r="H24" s="25">
        <v>40468</v>
      </c>
    </row>
    <row r="25" spans="1:8">
      <c r="A25" s="1"/>
      <c r="B25" s="1"/>
      <c r="C25" s="1"/>
      <c r="D25" s="1"/>
      <c r="E25" s="1"/>
      <c r="F25" s="1" t="s">
        <v>172</v>
      </c>
      <c r="G25" s="1">
        <v>20</v>
      </c>
      <c r="H25" s="25">
        <v>40469</v>
      </c>
    </row>
    <row r="26" spans="1:8">
      <c r="A26" s="1"/>
      <c r="B26" s="1"/>
      <c r="C26" s="1"/>
      <c r="D26" s="1"/>
      <c r="E26" s="1"/>
      <c r="F26" s="1" t="s">
        <v>173</v>
      </c>
      <c r="G26" s="1">
        <v>10</v>
      </c>
      <c r="H26" s="25">
        <v>40470</v>
      </c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>
        <v>2</v>
      </c>
      <c r="B28" s="1" t="s">
        <v>176</v>
      </c>
      <c r="C28" s="1" t="s">
        <v>177</v>
      </c>
      <c r="D28" s="1" t="s">
        <v>178</v>
      </c>
      <c r="E28" s="1" t="s">
        <v>179</v>
      </c>
      <c r="F28" s="1" t="s">
        <v>172</v>
      </c>
      <c r="G28" s="1">
        <v>20</v>
      </c>
      <c r="H28" s="25">
        <v>40470</v>
      </c>
    </row>
    <row r="29" spans="1:8">
      <c r="A29" s="1"/>
      <c r="B29" s="1"/>
      <c r="C29" s="1"/>
      <c r="D29" s="1"/>
      <c r="E29" s="1"/>
      <c r="F29" s="1" t="s">
        <v>173</v>
      </c>
      <c r="G29" s="1">
        <v>34</v>
      </c>
      <c r="H29" s="25">
        <v>40471</v>
      </c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5" spans="1:1">
      <c r="A35" s="12" t="s">
        <v>180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workbookViewId="0">
      <selection activeCell="H43" sqref="H43"/>
    </sheetView>
  </sheetViews>
  <sheetFormatPr baseColWidth="10" defaultColWidth="8.83203125" defaultRowHeight="14" x14ac:dyDescent="0"/>
  <cols>
    <col min="2" max="2" width="10.33203125" customWidth="1"/>
    <col min="6" max="6" width="25.5" customWidth="1"/>
  </cols>
  <sheetData>
    <row r="1" spans="1:7">
      <c r="A1" s="11" t="s">
        <v>17</v>
      </c>
    </row>
    <row r="3" spans="1:7" s="12" customFormat="1">
      <c r="A3" s="12" t="s">
        <v>18</v>
      </c>
    </row>
    <row r="4" spans="1:7" s="12" customFormat="1">
      <c r="B4" s="12" t="s">
        <v>20</v>
      </c>
    </row>
    <row r="6" spans="1:7">
      <c r="A6" s="215" t="s">
        <v>21</v>
      </c>
      <c r="B6" s="213" t="s">
        <v>22</v>
      </c>
      <c r="C6" s="217" t="s">
        <v>23</v>
      </c>
      <c r="D6" s="218"/>
      <c r="E6" s="215" t="s">
        <v>25</v>
      </c>
      <c r="F6" s="215" t="s">
        <v>26</v>
      </c>
      <c r="G6" s="215" t="s">
        <v>27</v>
      </c>
    </row>
    <row r="7" spans="1:7">
      <c r="A7" s="216"/>
      <c r="B7" s="214"/>
      <c r="C7" s="16" t="s">
        <v>11</v>
      </c>
      <c r="D7" s="16" t="s">
        <v>24</v>
      </c>
      <c r="E7" s="216"/>
      <c r="F7" s="216"/>
      <c r="G7" s="216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9" spans="1:8">
      <c r="A19" s="11" t="s">
        <v>16</v>
      </c>
    </row>
    <row r="21" spans="1:8" s="12" customFormat="1">
      <c r="A21" s="12" t="s">
        <v>18</v>
      </c>
    </row>
    <row r="22" spans="1:8" s="12" customFormat="1">
      <c r="B22" s="12" t="s">
        <v>19</v>
      </c>
    </row>
    <row r="24" spans="1:8">
      <c r="A24" s="215" t="s">
        <v>21</v>
      </c>
      <c r="B24" s="213" t="s">
        <v>22</v>
      </c>
      <c r="C24" s="217" t="s">
        <v>23</v>
      </c>
      <c r="D24" s="218"/>
      <c r="E24" s="215" t="s">
        <v>25</v>
      </c>
      <c r="F24" s="215" t="s">
        <v>26</v>
      </c>
      <c r="G24" s="215" t="s">
        <v>27</v>
      </c>
      <c r="H24" s="213" t="s">
        <v>28</v>
      </c>
    </row>
    <row r="25" spans="1:8">
      <c r="A25" s="216"/>
      <c r="B25" s="214"/>
      <c r="C25" s="16" t="s">
        <v>11</v>
      </c>
      <c r="D25" s="16" t="s">
        <v>24</v>
      </c>
      <c r="E25" s="216"/>
      <c r="F25" s="216"/>
      <c r="G25" s="216"/>
      <c r="H25" s="214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6" spans="1:8">
      <c r="A36" s="12" t="s">
        <v>62</v>
      </c>
    </row>
  </sheetData>
  <mergeCells count="13">
    <mergeCell ref="G6:G7"/>
    <mergeCell ref="C6:D6"/>
    <mergeCell ref="A6:A7"/>
    <mergeCell ref="B6:B7"/>
    <mergeCell ref="E6:E7"/>
    <mergeCell ref="F6:F7"/>
    <mergeCell ref="H24:H25"/>
    <mergeCell ref="A24:A25"/>
    <mergeCell ref="B24:B25"/>
    <mergeCell ref="C24:D24"/>
    <mergeCell ref="E24:E25"/>
    <mergeCell ref="F24:F25"/>
    <mergeCell ref="G24:G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showGridLines="0" workbookViewId="0">
      <selection activeCell="Q9" sqref="Q9"/>
    </sheetView>
  </sheetViews>
  <sheetFormatPr baseColWidth="10" defaultColWidth="8.83203125" defaultRowHeight="14" x14ac:dyDescent="0"/>
  <cols>
    <col min="1" max="1" width="4" customWidth="1"/>
    <col min="2" max="2" width="13.5" customWidth="1"/>
    <col min="3" max="3" width="24.33203125" customWidth="1"/>
    <col min="4" max="4" width="10.5" bestFit="1" customWidth="1"/>
    <col min="5" max="7" width="9.33203125" style="13" bestFit="1" customWidth="1"/>
    <col min="8" max="16" width="8.83203125" style="13"/>
    <col min="17" max="17" width="9.5" style="13" bestFit="1" customWidth="1"/>
  </cols>
  <sheetData>
    <row r="1" spans="1:17">
      <c r="A1" s="11" t="s">
        <v>36</v>
      </c>
    </row>
    <row r="2" spans="1:17">
      <c r="B2" s="12" t="s">
        <v>38</v>
      </c>
    </row>
    <row r="4" spans="1:17">
      <c r="A4" t="s">
        <v>37</v>
      </c>
      <c r="C4" t="s">
        <v>39</v>
      </c>
    </row>
    <row r="5" spans="1:17">
      <c r="A5" t="s">
        <v>60</v>
      </c>
      <c r="C5" t="s">
        <v>61</v>
      </c>
    </row>
    <row r="7" spans="1:17">
      <c r="A7" s="215" t="s">
        <v>21</v>
      </c>
      <c r="B7" s="215" t="s">
        <v>25</v>
      </c>
      <c r="C7" s="215" t="s">
        <v>40</v>
      </c>
      <c r="D7" s="215" t="s">
        <v>41</v>
      </c>
      <c r="E7" s="221">
        <v>2010</v>
      </c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3"/>
      <c r="Q7" s="219" t="s">
        <v>54</v>
      </c>
    </row>
    <row r="8" spans="1:17">
      <c r="A8" s="216"/>
      <c r="B8" s="216"/>
      <c r="C8" s="216"/>
      <c r="D8" s="216"/>
      <c r="E8" s="15" t="s">
        <v>42</v>
      </c>
      <c r="F8" s="15" t="s">
        <v>43</v>
      </c>
      <c r="G8" s="15" t="s">
        <v>44</v>
      </c>
      <c r="H8" s="15" t="s">
        <v>45</v>
      </c>
      <c r="I8" s="15" t="s">
        <v>46</v>
      </c>
      <c r="J8" s="15" t="s">
        <v>47</v>
      </c>
      <c r="K8" s="15" t="s">
        <v>48</v>
      </c>
      <c r="L8" s="15" t="s">
        <v>49</v>
      </c>
      <c r="M8" s="15" t="s">
        <v>50</v>
      </c>
      <c r="N8" s="15" t="s">
        <v>51</v>
      </c>
      <c r="O8" s="15" t="s">
        <v>52</v>
      </c>
      <c r="P8" s="15" t="s">
        <v>53</v>
      </c>
      <c r="Q8" s="220"/>
    </row>
    <row r="9" spans="1:17">
      <c r="A9" s="1">
        <v>1</v>
      </c>
      <c r="B9" s="1" t="s">
        <v>55</v>
      </c>
      <c r="C9" s="1" t="s">
        <v>56</v>
      </c>
      <c r="D9" s="1" t="s">
        <v>59</v>
      </c>
      <c r="E9" s="14">
        <v>990</v>
      </c>
      <c r="F9" s="14">
        <v>90</v>
      </c>
      <c r="G9" s="14">
        <v>89</v>
      </c>
      <c r="H9" s="14"/>
      <c r="I9" s="14"/>
      <c r="J9" s="14"/>
      <c r="K9" s="14"/>
      <c r="L9" s="14"/>
      <c r="M9" s="14"/>
      <c r="N9" s="14"/>
      <c r="O9" s="14"/>
      <c r="P9" s="14"/>
      <c r="Q9" s="14">
        <f>SUM(E9:P9)</f>
        <v>1169</v>
      </c>
    </row>
    <row r="10" spans="1:17">
      <c r="A10" s="1"/>
      <c r="B10" s="1"/>
      <c r="C10" s="1" t="s">
        <v>57</v>
      </c>
      <c r="D10" s="1" t="s">
        <v>13</v>
      </c>
      <c r="E10" s="14">
        <v>89</v>
      </c>
      <c r="F10" s="14">
        <v>34</v>
      </c>
      <c r="G10" s="14">
        <v>43</v>
      </c>
      <c r="H10" s="14"/>
      <c r="I10" s="14"/>
      <c r="J10" s="14"/>
      <c r="K10" s="14"/>
      <c r="L10" s="14"/>
      <c r="M10" s="14"/>
      <c r="N10" s="14"/>
      <c r="O10" s="14"/>
      <c r="P10" s="14"/>
      <c r="Q10" s="14">
        <f t="shared" ref="Q10:Q15" si="0">SUM(E10:P10)</f>
        <v>166</v>
      </c>
    </row>
    <row r="11" spans="1:17">
      <c r="A11" s="1"/>
      <c r="B11" s="1"/>
      <c r="C11" s="1" t="s">
        <v>58</v>
      </c>
      <c r="D11" s="1" t="s">
        <v>59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f t="shared" si="0"/>
        <v>0</v>
      </c>
    </row>
    <row r="12" spans="1:17">
      <c r="A12" s="1"/>
      <c r="B12" s="1"/>
      <c r="C12" s="1"/>
      <c r="D12" s="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17">
      <c r="A13" s="1">
        <v>2</v>
      </c>
      <c r="B13" s="1" t="s">
        <v>499</v>
      </c>
      <c r="C13" s="1" t="s">
        <v>56</v>
      </c>
      <c r="D13" s="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f t="shared" si="0"/>
        <v>0</v>
      </c>
    </row>
    <row r="14" spans="1:17">
      <c r="A14" s="1"/>
      <c r="B14" s="1"/>
      <c r="C14" s="1" t="s">
        <v>57</v>
      </c>
      <c r="D14" s="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f t="shared" si="0"/>
        <v>0</v>
      </c>
    </row>
    <row r="15" spans="1:17">
      <c r="A15" s="1"/>
      <c r="B15" s="1"/>
      <c r="C15" s="1" t="s">
        <v>58</v>
      </c>
      <c r="D15" s="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f t="shared" si="0"/>
        <v>0</v>
      </c>
    </row>
    <row r="16" spans="1:17">
      <c r="A16" s="1"/>
      <c r="B16" s="1"/>
      <c r="C16" s="1"/>
      <c r="D16" s="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1:17">
      <c r="A17" s="1"/>
      <c r="B17" s="1"/>
      <c r="C17" s="1"/>
      <c r="D17" s="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>
      <c r="A18" s="1"/>
      <c r="B18" s="1"/>
      <c r="C18" s="1"/>
      <c r="D18" s="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</sheetData>
  <mergeCells count="6">
    <mergeCell ref="Q7:Q8"/>
    <mergeCell ref="E7:P7"/>
    <mergeCell ref="A7:A8"/>
    <mergeCell ref="B7:B8"/>
    <mergeCell ref="C7:C8"/>
    <mergeCell ref="D7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0"/>
  <sheetViews>
    <sheetView showGridLines="0" topLeftCell="A91" workbookViewId="0">
      <selection activeCell="G104" sqref="G104"/>
    </sheetView>
  </sheetViews>
  <sheetFormatPr baseColWidth="10" defaultColWidth="8.83203125" defaultRowHeight="14" x14ac:dyDescent="0"/>
  <cols>
    <col min="1" max="1" width="3.6640625" customWidth="1"/>
    <col min="2" max="2" width="2.6640625" customWidth="1"/>
    <col min="3" max="3" width="8.1640625" customWidth="1"/>
    <col min="4" max="4" width="17.83203125" customWidth="1"/>
    <col min="5" max="5" width="21" customWidth="1"/>
    <col min="6" max="6" width="23.33203125" customWidth="1"/>
    <col min="7" max="7" width="12.6640625" customWidth="1"/>
    <col min="9" max="10" width="16.6640625" style="5" customWidth="1"/>
    <col min="11" max="11" width="13.83203125" bestFit="1" customWidth="1"/>
    <col min="12" max="12" width="4.33203125" customWidth="1"/>
    <col min="13" max="13" width="2.33203125" customWidth="1"/>
    <col min="14" max="14" width="2.1640625" customWidth="1"/>
    <col min="16" max="16" width="14.5" customWidth="1"/>
    <col min="17" max="17" width="5.5" customWidth="1"/>
  </cols>
  <sheetData>
    <row r="1" spans="2:17" ht="15" thickBot="1"/>
    <row r="2" spans="2:17" ht="25">
      <c r="B2" s="34"/>
      <c r="C2" s="35" t="s">
        <v>206</v>
      </c>
      <c r="D2" s="36"/>
      <c r="E2" s="36"/>
      <c r="F2" s="36"/>
      <c r="G2" s="36"/>
      <c r="H2" s="36"/>
      <c r="I2" s="37"/>
      <c r="J2" s="37"/>
      <c r="K2" s="36"/>
      <c r="L2" s="38"/>
      <c r="N2" s="34"/>
      <c r="O2" s="35" t="s">
        <v>288</v>
      </c>
      <c r="P2" s="36"/>
      <c r="Q2" s="38"/>
    </row>
    <row r="3" spans="2:17">
      <c r="B3" s="39"/>
      <c r="C3" s="31"/>
      <c r="D3" s="31"/>
      <c r="E3" s="31"/>
      <c r="F3" s="31"/>
      <c r="G3" s="31"/>
      <c r="H3" s="31"/>
      <c r="I3" s="33"/>
      <c r="J3" s="33"/>
      <c r="K3" s="31"/>
      <c r="L3" s="40"/>
      <c r="N3" s="39"/>
      <c r="O3" s="31"/>
      <c r="P3" s="31"/>
      <c r="Q3" s="40"/>
    </row>
    <row r="4" spans="2:17">
      <c r="B4" s="39"/>
      <c r="C4" s="31" t="s">
        <v>21</v>
      </c>
      <c r="D4" s="1"/>
      <c r="E4" s="31"/>
      <c r="F4" s="31"/>
      <c r="G4" s="31"/>
      <c r="H4" s="31"/>
      <c r="I4" s="33"/>
      <c r="J4" s="33"/>
      <c r="K4" s="31"/>
      <c r="L4" s="40"/>
      <c r="N4" s="39"/>
      <c r="O4" s="31" t="s">
        <v>289</v>
      </c>
      <c r="P4" s="1" t="s">
        <v>303</v>
      </c>
      <c r="Q4" s="40"/>
    </row>
    <row r="5" spans="2:17">
      <c r="B5" s="39"/>
      <c r="C5" s="31" t="s">
        <v>207</v>
      </c>
      <c r="D5" s="1"/>
      <c r="E5" s="31"/>
      <c r="F5" s="31"/>
      <c r="G5" s="31"/>
      <c r="H5" s="31"/>
      <c r="I5" s="33"/>
      <c r="J5" s="33"/>
      <c r="K5" s="31"/>
      <c r="L5" s="40"/>
      <c r="N5" s="39"/>
      <c r="O5" s="31" t="s">
        <v>290</v>
      </c>
      <c r="P5" s="1" t="s">
        <v>302</v>
      </c>
      <c r="Q5" s="40"/>
    </row>
    <row r="6" spans="2:17">
      <c r="B6" s="39"/>
      <c r="C6" s="31" t="s">
        <v>25</v>
      </c>
      <c r="D6" s="1"/>
      <c r="E6" s="31" t="s">
        <v>294</v>
      </c>
      <c r="F6" s="31"/>
      <c r="G6" s="31"/>
      <c r="H6" s="31"/>
      <c r="I6" s="33"/>
      <c r="J6" s="33"/>
      <c r="K6" s="31"/>
      <c r="L6" s="40"/>
      <c r="N6" s="39"/>
      <c r="O6" s="31"/>
      <c r="P6" s="31"/>
      <c r="Q6" s="40"/>
    </row>
    <row r="7" spans="2:17">
      <c r="B7" s="39"/>
      <c r="C7" s="31" t="s">
        <v>208</v>
      </c>
      <c r="D7" s="1"/>
      <c r="E7" s="31"/>
      <c r="F7" s="31"/>
      <c r="G7" s="31"/>
      <c r="H7" s="31"/>
      <c r="I7" s="33"/>
      <c r="J7" s="33"/>
      <c r="K7" s="31"/>
      <c r="L7" s="40"/>
      <c r="N7" s="39"/>
      <c r="O7" s="31" t="s">
        <v>291</v>
      </c>
      <c r="P7" s="31"/>
      <c r="Q7" s="40"/>
    </row>
    <row r="8" spans="2:17">
      <c r="B8" s="39"/>
      <c r="C8" s="31"/>
      <c r="D8" s="31"/>
      <c r="E8" s="31"/>
      <c r="F8" s="31"/>
      <c r="G8" s="31"/>
      <c r="H8" s="31"/>
      <c r="I8" s="33"/>
      <c r="J8" s="33"/>
      <c r="K8" s="31"/>
      <c r="L8" s="40"/>
      <c r="N8" s="39"/>
      <c r="O8" s="31"/>
      <c r="P8" s="1" t="s">
        <v>298</v>
      </c>
      <c r="Q8" s="40" t="s">
        <v>294</v>
      </c>
    </row>
    <row r="9" spans="2:17">
      <c r="B9" s="39"/>
      <c r="C9" s="31"/>
      <c r="D9" s="31" t="s">
        <v>270</v>
      </c>
      <c r="E9" s="31"/>
      <c r="F9" s="31" t="s">
        <v>271</v>
      </c>
      <c r="G9" s="31"/>
      <c r="H9" s="31"/>
      <c r="I9" s="33"/>
      <c r="J9" s="33"/>
      <c r="K9" s="31"/>
      <c r="L9" s="40"/>
      <c r="N9" s="39"/>
      <c r="O9" s="31"/>
      <c r="P9" s="31"/>
      <c r="Q9" s="40"/>
    </row>
    <row r="10" spans="2:17">
      <c r="B10" s="39"/>
      <c r="C10" s="31"/>
      <c r="D10" s="31"/>
      <c r="E10" s="31"/>
      <c r="F10" s="31"/>
      <c r="G10" s="31"/>
      <c r="H10" s="31"/>
      <c r="I10" s="33"/>
      <c r="J10" s="33"/>
      <c r="K10" s="31"/>
      <c r="L10" s="40"/>
      <c r="N10" s="39"/>
      <c r="O10" s="31" t="s">
        <v>292</v>
      </c>
      <c r="P10" s="31"/>
      <c r="Q10" s="40"/>
    </row>
    <row r="11" spans="2:17">
      <c r="B11" s="39"/>
      <c r="C11" s="7" t="s">
        <v>21</v>
      </c>
      <c r="D11" s="7" t="s">
        <v>212</v>
      </c>
      <c r="E11" s="7" t="s">
        <v>210</v>
      </c>
      <c r="F11" s="7" t="s">
        <v>211</v>
      </c>
      <c r="G11" s="7" t="s">
        <v>3</v>
      </c>
      <c r="H11" s="7" t="s">
        <v>224</v>
      </c>
      <c r="I11" s="9" t="s">
        <v>223</v>
      </c>
      <c r="J11" s="9" t="s">
        <v>214</v>
      </c>
      <c r="K11" s="30" t="s">
        <v>273</v>
      </c>
      <c r="L11" s="41"/>
      <c r="N11" s="39"/>
      <c r="O11" s="31"/>
      <c r="P11" s="1" t="s">
        <v>298</v>
      </c>
      <c r="Q11" s="40" t="s">
        <v>294</v>
      </c>
    </row>
    <row r="12" spans="2:17">
      <c r="B12" s="39"/>
      <c r="C12" s="1">
        <v>1</v>
      </c>
      <c r="D12" s="1" t="s">
        <v>197</v>
      </c>
      <c r="E12" s="1" t="s">
        <v>217</v>
      </c>
      <c r="F12" s="1" t="s">
        <v>171</v>
      </c>
      <c r="G12" s="2">
        <v>10</v>
      </c>
      <c r="H12" s="1" t="s">
        <v>226</v>
      </c>
      <c r="I12" s="4">
        <v>4500</v>
      </c>
      <c r="J12" s="4">
        <f>I12*G12</f>
        <v>45000</v>
      </c>
      <c r="K12" s="1" t="s">
        <v>274</v>
      </c>
      <c r="L12" s="40"/>
      <c r="N12" s="39"/>
      <c r="O12" s="31"/>
      <c r="P12" s="31"/>
      <c r="Q12" s="40"/>
    </row>
    <row r="13" spans="2:17">
      <c r="B13" s="39"/>
      <c r="C13" s="1">
        <v>2</v>
      </c>
      <c r="D13" s="1" t="s">
        <v>197</v>
      </c>
      <c r="E13" s="1" t="s">
        <v>217</v>
      </c>
      <c r="F13" s="1" t="s">
        <v>222</v>
      </c>
      <c r="G13" s="2">
        <v>20</v>
      </c>
      <c r="H13" s="1" t="s">
        <v>225</v>
      </c>
      <c r="I13" s="4">
        <v>5000</v>
      </c>
      <c r="J13" s="4">
        <f>I13*G13</f>
        <v>100000</v>
      </c>
      <c r="K13" s="1" t="s">
        <v>274</v>
      </c>
      <c r="L13" s="40"/>
      <c r="N13" s="39"/>
      <c r="O13" s="31" t="s">
        <v>293</v>
      </c>
      <c r="P13" s="31"/>
      <c r="Q13" s="40"/>
    </row>
    <row r="14" spans="2:17">
      <c r="B14" s="39"/>
      <c r="C14" s="1">
        <v>3</v>
      </c>
      <c r="D14" s="1" t="s">
        <v>215</v>
      </c>
      <c r="E14" s="1" t="s">
        <v>218</v>
      </c>
      <c r="F14" s="1" t="s">
        <v>221</v>
      </c>
      <c r="G14" s="2">
        <v>3</v>
      </c>
      <c r="H14" s="1" t="s">
        <v>226</v>
      </c>
      <c r="I14" s="4">
        <v>3400</v>
      </c>
      <c r="J14" s="4">
        <f>I14*G14</f>
        <v>10200</v>
      </c>
      <c r="K14" s="1" t="s">
        <v>274</v>
      </c>
      <c r="L14" s="40"/>
      <c r="N14" s="39"/>
      <c r="O14" s="31"/>
      <c r="P14" s="1" t="s">
        <v>295</v>
      </c>
      <c r="Q14" s="40"/>
    </row>
    <row r="15" spans="2:17">
      <c r="B15" s="39"/>
      <c r="C15" s="1">
        <v>4</v>
      </c>
      <c r="D15" s="1" t="s">
        <v>216</v>
      </c>
      <c r="E15" s="1" t="s">
        <v>219</v>
      </c>
      <c r="F15" s="1" t="s">
        <v>220</v>
      </c>
      <c r="G15" s="2">
        <v>20</v>
      </c>
      <c r="H15" s="1" t="s">
        <v>227</v>
      </c>
      <c r="I15" s="4">
        <v>5000</v>
      </c>
      <c r="J15" s="4">
        <f>I15*G15</f>
        <v>100000</v>
      </c>
      <c r="K15" s="1" t="s">
        <v>274</v>
      </c>
      <c r="L15" s="40"/>
      <c r="N15" s="39"/>
      <c r="O15" s="31"/>
      <c r="P15" s="31"/>
      <c r="Q15" s="40"/>
    </row>
    <row r="16" spans="2:17">
      <c r="B16" s="39"/>
      <c r="C16" s="31"/>
      <c r="D16" s="31"/>
      <c r="E16" s="31"/>
      <c r="F16" s="31"/>
      <c r="G16" s="31"/>
      <c r="H16" s="31"/>
      <c r="I16" s="4" t="s">
        <v>54</v>
      </c>
      <c r="J16" s="4">
        <f>SUM(J12:J15)</f>
        <v>255200</v>
      </c>
      <c r="K16" s="31"/>
      <c r="L16" s="40"/>
      <c r="N16" s="39"/>
      <c r="O16" s="31" t="s">
        <v>213</v>
      </c>
      <c r="P16" s="31"/>
      <c r="Q16" s="40"/>
    </row>
    <row r="17" spans="2:17">
      <c r="B17" s="39"/>
      <c r="C17" s="31"/>
      <c r="D17" s="31"/>
      <c r="E17" s="31"/>
      <c r="F17" s="31"/>
      <c r="G17" s="31"/>
      <c r="H17" s="31"/>
      <c r="K17" s="31"/>
      <c r="L17" s="40"/>
      <c r="N17" s="39"/>
      <c r="O17" s="31"/>
      <c r="P17" s="1" t="s">
        <v>296</v>
      </c>
      <c r="Q17" s="40"/>
    </row>
    <row r="18" spans="2:17">
      <c r="B18" s="39"/>
      <c r="C18" s="31"/>
      <c r="D18" s="31"/>
      <c r="E18" s="31"/>
      <c r="F18" s="31"/>
      <c r="G18" s="31"/>
      <c r="H18" s="31"/>
      <c r="I18" s="33"/>
      <c r="K18" s="33" t="s">
        <v>269</v>
      </c>
      <c r="L18" s="40"/>
      <c r="N18" s="39"/>
      <c r="O18" s="31"/>
      <c r="P18" s="31"/>
      <c r="Q18" s="40"/>
    </row>
    <row r="19" spans="2:17" ht="15" thickBot="1">
      <c r="B19" s="42"/>
      <c r="C19" s="43"/>
      <c r="D19" s="43"/>
      <c r="E19" s="43"/>
      <c r="F19" s="43"/>
      <c r="G19" s="43"/>
      <c r="H19" s="43"/>
      <c r="I19" s="44"/>
      <c r="J19" s="44"/>
      <c r="K19" s="43"/>
      <c r="L19" s="45"/>
      <c r="N19" s="39"/>
      <c r="O19" s="31" t="s">
        <v>3</v>
      </c>
      <c r="P19" s="31"/>
      <c r="Q19" s="40"/>
    </row>
    <row r="20" spans="2:17">
      <c r="C20" s="31"/>
      <c r="D20" s="31"/>
      <c r="N20" s="39"/>
      <c r="O20" s="31"/>
      <c r="P20" s="1" t="s">
        <v>297</v>
      </c>
      <c r="Q20" s="40"/>
    </row>
    <row r="21" spans="2:17">
      <c r="C21" s="31"/>
      <c r="D21" s="31"/>
      <c r="N21" s="39"/>
      <c r="O21" s="31"/>
      <c r="P21" s="31"/>
      <c r="Q21" s="40"/>
    </row>
    <row r="22" spans="2:17">
      <c r="C22" s="31"/>
      <c r="D22" s="31"/>
      <c r="N22" s="39"/>
      <c r="O22" s="31" t="s">
        <v>99</v>
      </c>
      <c r="P22" s="31"/>
      <c r="Q22" s="40"/>
    </row>
    <row r="23" spans="2:17" ht="15" thickBot="1">
      <c r="C23" s="31"/>
      <c r="D23" s="31"/>
      <c r="N23" s="42"/>
      <c r="O23" s="43"/>
      <c r="P23" s="43"/>
      <c r="Q23" s="45"/>
    </row>
    <row r="24" spans="2:17">
      <c r="C24" s="31"/>
      <c r="D24" s="31"/>
    </row>
    <row r="25" spans="2:17">
      <c r="C25" s="31"/>
      <c r="D25" s="31"/>
      <c r="N25" t="s">
        <v>304</v>
      </c>
    </row>
    <row r="26" spans="2:17">
      <c r="C26" s="5" t="s">
        <v>269</v>
      </c>
      <c r="O26" s="31" t="s">
        <v>289</v>
      </c>
      <c r="Q26" t="s">
        <v>311</v>
      </c>
    </row>
    <row r="27" spans="2:17">
      <c r="D27" t="s">
        <v>272</v>
      </c>
      <c r="O27" s="31" t="s">
        <v>290</v>
      </c>
      <c r="Q27" t="s">
        <v>305</v>
      </c>
    </row>
    <row r="28" spans="2:17">
      <c r="O28" s="31" t="s">
        <v>291</v>
      </c>
      <c r="Q28" t="s">
        <v>306</v>
      </c>
    </row>
    <row r="29" spans="2:17">
      <c r="C29" t="s">
        <v>270</v>
      </c>
      <c r="O29" s="31" t="s">
        <v>292</v>
      </c>
      <c r="Q29" t="s">
        <v>307</v>
      </c>
    </row>
    <row r="30" spans="2:17">
      <c r="D30" t="s">
        <v>276</v>
      </c>
      <c r="O30" s="31" t="s">
        <v>293</v>
      </c>
      <c r="Q30" t="s">
        <v>308</v>
      </c>
    </row>
    <row r="31" spans="2:17">
      <c r="D31" t="s">
        <v>277</v>
      </c>
      <c r="O31" s="31" t="s">
        <v>213</v>
      </c>
      <c r="Q31" t="s">
        <v>316</v>
      </c>
    </row>
    <row r="32" spans="2:17">
      <c r="D32" t="s">
        <v>278</v>
      </c>
      <c r="O32" s="31" t="s">
        <v>3</v>
      </c>
      <c r="Q32" t="s">
        <v>250</v>
      </c>
    </row>
    <row r="33" spans="3:15">
      <c r="D33" t="s">
        <v>326</v>
      </c>
      <c r="O33" s="31"/>
    </row>
    <row r="34" spans="3:15">
      <c r="N34" t="s">
        <v>99</v>
      </c>
      <c r="O34" s="31"/>
    </row>
    <row r="35" spans="3:15">
      <c r="C35" t="s">
        <v>271</v>
      </c>
      <c r="O35" s="46" t="s">
        <v>312</v>
      </c>
    </row>
    <row r="36" spans="3:15">
      <c r="D36" t="s">
        <v>275</v>
      </c>
      <c r="O36" s="31"/>
    </row>
    <row r="37" spans="3:15">
      <c r="O37" s="31"/>
    </row>
    <row r="38" spans="3:15">
      <c r="C38" t="s">
        <v>279</v>
      </c>
    </row>
    <row r="39" spans="3:15">
      <c r="D39" t="s">
        <v>209</v>
      </c>
      <c r="E39" t="s">
        <v>299</v>
      </c>
      <c r="O39" s="31"/>
    </row>
    <row r="40" spans="3:15">
      <c r="D40" t="s">
        <v>241</v>
      </c>
      <c r="E40" t="s">
        <v>247</v>
      </c>
      <c r="O40" s="31"/>
    </row>
    <row r="41" spans="3:15">
      <c r="D41" t="s">
        <v>242</v>
      </c>
      <c r="E41" t="s">
        <v>249</v>
      </c>
    </row>
    <row r="42" spans="3:15">
      <c r="D42" t="s">
        <v>243</v>
      </c>
      <c r="E42" t="s">
        <v>248</v>
      </c>
    </row>
    <row r="43" spans="3:15">
      <c r="D43" t="s">
        <v>239</v>
      </c>
      <c r="E43" t="s">
        <v>250</v>
      </c>
    </row>
    <row r="44" spans="3:15">
      <c r="D44" t="s">
        <v>244</v>
      </c>
      <c r="E44" t="s">
        <v>251</v>
      </c>
    </row>
    <row r="45" spans="3:15">
      <c r="D45" t="s">
        <v>245</v>
      </c>
      <c r="E45" t="s">
        <v>253</v>
      </c>
    </row>
    <row r="46" spans="3:15">
      <c r="D46" t="s">
        <v>246</v>
      </c>
      <c r="E46" t="s">
        <v>309</v>
      </c>
    </row>
    <row r="47" spans="3:15">
      <c r="E47" t="s">
        <v>310</v>
      </c>
    </row>
    <row r="49" spans="3:7">
      <c r="C49" t="s">
        <v>240</v>
      </c>
    </row>
    <row r="50" spans="3:7">
      <c r="D50" t="s">
        <v>238</v>
      </c>
    </row>
    <row r="51" spans="3:7">
      <c r="E51" s="1" t="s">
        <v>229</v>
      </c>
      <c r="F51" s="1" t="s">
        <v>233</v>
      </c>
      <c r="G51" s="1"/>
    </row>
    <row r="52" spans="3:7">
      <c r="E52" s="1" t="s">
        <v>209</v>
      </c>
      <c r="F52" s="1" t="s">
        <v>314</v>
      </c>
      <c r="G52" s="1" t="s">
        <v>315</v>
      </c>
    </row>
    <row r="53" spans="3:7">
      <c r="E53" s="1" t="s">
        <v>230</v>
      </c>
      <c r="F53" s="1" t="s">
        <v>234</v>
      </c>
      <c r="G53" s="1"/>
    </row>
    <row r="54" spans="3:7">
      <c r="E54" s="1" t="s">
        <v>231</v>
      </c>
      <c r="F54" s="1" t="s">
        <v>175</v>
      </c>
      <c r="G54" s="1"/>
    </row>
    <row r="55" spans="3:7">
      <c r="E55" s="1" t="s">
        <v>232</v>
      </c>
      <c r="F55" s="1" t="s">
        <v>235</v>
      </c>
      <c r="G55" s="1"/>
    </row>
    <row r="56" spans="3:7">
      <c r="E56" s="47" t="s">
        <v>317</v>
      </c>
      <c r="F56" s="47" t="s">
        <v>318</v>
      </c>
      <c r="G56" s="1" t="s">
        <v>319</v>
      </c>
    </row>
    <row r="57" spans="3:7">
      <c r="E57" s="47" t="s">
        <v>320</v>
      </c>
      <c r="F57" s="47" t="s">
        <v>262</v>
      </c>
      <c r="G57" s="1" t="s">
        <v>321</v>
      </c>
    </row>
    <row r="58" spans="3:7">
      <c r="E58" s="46"/>
      <c r="F58" s="46"/>
      <c r="G58" s="31"/>
    </row>
    <row r="59" spans="3:7">
      <c r="D59" t="s">
        <v>237</v>
      </c>
    </row>
    <row r="60" spans="3:7">
      <c r="E60" s="1" t="s">
        <v>229</v>
      </c>
      <c r="F60" s="1" t="s">
        <v>233</v>
      </c>
      <c r="G60" s="1"/>
    </row>
    <row r="61" spans="3:7">
      <c r="E61" s="1" t="s">
        <v>236</v>
      </c>
      <c r="F61" s="1" t="s">
        <v>259</v>
      </c>
      <c r="G61" s="1"/>
    </row>
    <row r="62" spans="3:7">
      <c r="E62" s="1" t="s">
        <v>261</v>
      </c>
      <c r="F62" s="1" t="s">
        <v>260</v>
      </c>
      <c r="G62" s="1"/>
    </row>
    <row r="63" spans="3:7">
      <c r="E63" s="1" t="s">
        <v>239</v>
      </c>
      <c r="F63" s="1" t="s">
        <v>262</v>
      </c>
      <c r="G63" s="1" t="s">
        <v>313</v>
      </c>
    </row>
    <row r="64" spans="3:7">
      <c r="E64" s="1" t="s">
        <v>257</v>
      </c>
      <c r="F64" s="1" t="s">
        <v>263</v>
      </c>
      <c r="G64" s="1"/>
    </row>
    <row r="65" spans="4:7">
      <c r="E65" s="1" t="s">
        <v>246</v>
      </c>
      <c r="F65" s="1" t="s">
        <v>263</v>
      </c>
      <c r="G65" s="1"/>
    </row>
    <row r="66" spans="4:7">
      <c r="E66" s="1" t="s">
        <v>280</v>
      </c>
      <c r="F66" s="1" t="s">
        <v>281</v>
      </c>
      <c r="G66" s="1" t="s">
        <v>282</v>
      </c>
    </row>
    <row r="68" spans="4:7">
      <c r="D68" s="11" t="s">
        <v>528</v>
      </c>
      <c r="E68" t="s">
        <v>529</v>
      </c>
    </row>
    <row r="69" spans="4:7">
      <c r="E69" s="1" t="s">
        <v>229</v>
      </c>
      <c r="F69" s="1" t="s">
        <v>233</v>
      </c>
      <c r="G69" s="1"/>
    </row>
    <row r="70" spans="4:7">
      <c r="E70" s="1" t="s">
        <v>242</v>
      </c>
      <c r="F70" s="1" t="s">
        <v>264</v>
      </c>
      <c r="G70" s="1" t="s">
        <v>265</v>
      </c>
    </row>
    <row r="71" spans="4:7">
      <c r="E71" s="1" t="s">
        <v>254</v>
      </c>
      <c r="F71" s="1" t="s">
        <v>264</v>
      </c>
      <c r="G71" s="1"/>
    </row>
    <row r="72" spans="4:7">
      <c r="E72" s="1" t="s">
        <v>255</v>
      </c>
      <c r="F72" s="1" t="s">
        <v>266</v>
      </c>
      <c r="G72" s="1"/>
    </row>
    <row r="73" spans="4:7">
      <c r="E73" s="1" t="s">
        <v>256</v>
      </c>
      <c r="F73" s="1" t="s">
        <v>267</v>
      </c>
      <c r="G73" s="1"/>
    </row>
    <row r="74" spans="4:7">
      <c r="E74" s="1" t="s">
        <v>257</v>
      </c>
      <c r="F74" s="1" t="s">
        <v>263</v>
      </c>
      <c r="G74" s="1"/>
    </row>
    <row r="75" spans="4:7">
      <c r="E75" s="47" t="s">
        <v>526</v>
      </c>
      <c r="F75" s="47" t="s">
        <v>527</v>
      </c>
      <c r="G75" s="1"/>
    </row>
    <row r="76" spans="4:7">
      <c r="E76" s="47" t="s">
        <v>912</v>
      </c>
      <c r="F76" s="47"/>
      <c r="G76" s="1"/>
    </row>
    <row r="77" spans="4:7">
      <c r="D77" t="s">
        <v>258</v>
      </c>
    </row>
    <row r="78" spans="4:7">
      <c r="E78" s="1" t="s">
        <v>229</v>
      </c>
      <c r="F78" s="1" t="s">
        <v>233</v>
      </c>
      <c r="G78" s="1"/>
    </row>
    <row r="79" spans="4:7">
      <c r="E79" s="1" t="s">
        <v>254</v>
      </c>
      <c r="F79" s="1" t="s">
        <v>268</v>
      </c>
      <c r="G79" s="1"/>
    </row>
    <row r="81" spans="4:8">
      <c r="E81" s="12" t="s">
        <v>283</v>
      </c>
    </row>
    <row r="82" spans="4:8">
      <c r="E82" t="s">
        <v>226</v>
      </c>
    </row>
    <row r="83" spans="4:8">
      <c r="E83" t="s">
        <v>225</v>
      </c>
    </row>
    <row r="84" spans="4:8">
      <c r="E84" t="s">
        <v>300</v>
      </c>
    </row>
    <row r="85" spans="4:8">
      <c r="E85" t="s">
        <v>301</v>
      </c>
    </row>
    <row r="87" spans="4:8">
      <c r="D87" s="11" t="s">
        <v>521</v>
      </c>
      <c r="E87" t="s">
        <v>530</v>
      </c>
    </row>
    <row r="88" spans="4:8">
      <c r="E88" s="1" t="s">
        <v>229</v>
      </c>
      <c r="F88" s="1" t="s">
        <v>233</v>
      </c>
      <c r="G88" s="1"/>
    </row>
    <row r="89" spans="4:8">
      <c r="E89" s="1" t="s">
        <v>254</v>
      </c>
      <c r="F89" s="1" t="s">
        <v>268</v>
      </c>
      <c r="G89" s="1"/>
    </row>
    <row r="90" spans="4:8">
      <c r="E90" s="1" t="s">
        <v>255</v>
      </c>
      <c r="F90" s="1" t="s">
        <v>266</v>
      </c>
      <c r="G90" s="1"/>
    </row>
    <row r="91" spans="4:8">
      <c r="E91" s="1" t="s">
        <v>522</v>
      </c>
      <c r="F91" s="1" t="s">
        <v>523</v>
      </c>
      <c r="G91" s="1" t="s">
        <v>524</v>
      </c>
      <c r="H91" s="46" t="s">
        <v>525</v>
      </c>
    </row>
    <row r="93" spans="4:8">
      <c r="E93" s="12" t="s">
        <v>283</v>
      </c>
    </row>
    <row r="94" spans="4:8">
      <c r="E94" t="s">
        <v>197</v>
      </c>
    </row>
    <row r="95" spans="4:8">
      <c r="E95" t="s">
        <v>215</v>
      </c>
    </row>
    <row r="96" spans="4:8">
      <c r="E96" t="s">
        <v>216</v>
      </c>
    </row>
    <row r="97" spans="5:5">
      <c r="E97" t="s">
        <v>284</v>
      </c>
    </row>
    <row r="98" spans="5:5">
      <c r="E98" t="s">
        <v>285</v>
      </c>
    </row>
    <row r="99" spans="5:5">
      <c r="E99" s="32" t="s">
        <v>286</v>
      </c>
    </row>
    <row r="100" spans="5:5">
      <c r="E100" s="32" t="s">
        <v>287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Check List</vt:lpstr>
      <vt:lpstr>Input NPB</vt:lpstr>
      <vt:lpstr>Input PO</vt:lpstr>
      <vt:lpstr>Input Invoice</vt:lpstr>
      <vt:lpstr>Input Journal</vt:lpstr>
      <vt:lpstr>Laporan NPB</vt:lpstr>
      <vt:lpstr>Laporan PO</vt:lpstr>
      <vt:lpstr>Laporan Order ke Supplier</vt:lpstr>
      <vt:lpstr>Inv-Input Inlog</vt:lpstr>
      <vt:lpstr>Inv-Input Outlog</vt:lpstr>
      <vt:lpstr>Inv-Process</vt:lpstr>
      <vt:lpstr>Sheet10</vt:lpstr>
      <vt:lpstr>Inv-Lap Mutasi Barang</vt:lpstr>
      <vt:lpstr>Inv-Lap Persediaan</vt:lpstr>
      <vt:lpstr>Inv-Rekap Terima Barang</vt:lpstr>
      <vt:lpstr>Inv-Rekap Pengeluaran Barang</vt:lpstr>
      <vt:lpstr>Inv-Journal</vt:lpstr>
      <vt:lpstr>Lap FA Pembelian</vt:lpstr>
      <vt:lpstr>Lap Mutasi FA</vt:lpstr>
      <vt:lpstr>Lap FA Detail</vt:lpstr>
      <vt:lpstr>Lap Rekap FA</vt:lpstr>
      <vt:lpstr>Lap FA Monthly Recap</vt:lpstr>
      <vt:lpstr>Input Mutasi</vt:lpstr>
      <vt:lpstr>Process Depr</vt:lpstr>
      <vt:lpstr>Lap FA Movement</vt:lpstr>
      <vt:lpstr>Lap Penjualan FA</vt:lpstr>
      <vt:lpstr>Sheet9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Sheet11</vt:lpstr>
      <vt:lpstr>Order Report</vt:lpstr>
      <vt:lpstr>Supplier Summary Report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Akhmad Daniel Sembiring</cp:lastModifiedBy>
  <dcterms:created xsi:type="dcterms:W3CDTF">2011-02-11T06:20:28Z</dcterms:created>
  <dcterms:modified xsi:type="dcterms:W3CDTF">2011-07-25T07:26:03Z</dcterms:modified>
</cp:coreProperties>
</file>