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deep\Desktop\"/>
    </mc:Choice>
  </mc:AlternateContent>
  <xr:revisionPtr revIDLastSave="0" documentId="13_ncr:1_{1C558D14-1AB4-4E99-937A-20859F3AB973}" xr6:coauthVersionLast="47" xr6:coauthVersionMax="47" xr10:uidLastSave="{00000000-0000-0000-0000-000000000000}"/>
  <bookViews>
    <workbookView xWindow="-120" yWindow="-120" windowWidth="20730" windowHeight="11160" firstSheet="1" activeTab="7" xr2:uid="{498093A3-29FF-4F8E-8304-D227FDBCC6CE}"/>
  </bookViews>
  <sheets>
    <sheet name="Sheet1" sheetId="1" r:id="rId1"/>
    <sheet name="Error techniques" sheetId="2" r:id="rId2"/>
    <sheet name="WeightedMA" sheetId="3" r:id="rId3"/>
    <sheet name="DT" sheetId="5" r:id="rId4"/>
    <sheet name="Regr" sheetId="6" r:id="rId5"/>
    <sheet name="Bagging" sheetId="8" r:id="rId6"/>
    <sheet name="GradientBoosting" sheetId="9" r:id="rId7"/>
    <sheet name="XGBoost" sheetId="10" r:id="rId8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1" i="10" l="1"/>
  <c r="C20" i="10"/>
  <c r="C19" i="10"/>
  <c r="C16" i="10"/>
  <c r="C15" i="10"/>
  <c r="B7" i="10"/>
  <c r="C6" i="10"/>
  <c r="C5" i="10"/>
  <c r="C4" i="10"/>
  <c r="C3" i="10"/>
  <c r="C2" i="10"/>
  <c r="C6" i="9"/>
  <c r="G5" i="9"/>
  <c r="H5" i="9" s="1"/>
  <c r="F5" i="9"/>
  <c r="D5" i="9"/>
  <c r="G4" i="9"/>
  <c r="H4" i="9" s="1"/>
  <c r="F4" i="9"/>
  <c r="D4" i="9"/>
  <c r="G3" i="9"/>
  <c r="H3" i="9" s="1"/>
  <c r="F3" i="9"/>
  <c r="D3" i="9"/>
  <c r="G2" i="9"/>
  <c r="H2" i="9" s="1"/>
  <c r="F2" i="9"/>
  <c r="D2" i="9"/>
  <c r="E11" i="8"/>
  <c r="E10" i="8"/>
  <c r="E9" i="8"/>
  <c r="E12" i="8" s="1"/>
  <c r="G9" i="6"/>
  <c r="H9" i="6" s="1"/>
  <c r="D9" i="6"/>
  <c r="E9" i="6" s="1"/>
  <c r="G8" i="6"/>
  <c r="H8" i="6" s="1"/>
  <c r="D8" i="6"/>
  <c r="E8" i="6" s="1"/>
  <c r="G7" i="6"/>
  <c r="H7" i="6" s="1"/>
  <c r="D7" i="6"/>
  <c r="E7" i="6" s="1"/>
  <c r="G6" i="6"/>
  <c r="H6" i="6" s="1"/>
  <c r="D6" i="6"/>
  <c r="E6" i="6" s="1"/>
  <c r="G5" i="6"/>
  <c r="H5" i="6" s="1"/>
  <c r="D5" i="6"/>
  <c r="E5" i="6" s="1"/>
  <c r="G4" i="6"/>
  <c r="H4" i="6" s="1"/>
  <c r="D4" i="6"/>
  <c r="E4" i="6" s="1"/>
  <c r="G3" i="6"/>
  <c r="H3" i="6" s="1"/>
  <c r="D3" i="6"/>
  <c r="E3" i="6" s="1"/>
  <c r="G2" i="6"/>
  <c r="H2" i="6" s="1"/>
  <c r="H10" i="6" s="1"/>
  <c r="D2" i="6"/>
  <c r="E2" i="6" s="1"/>
  <c r="E10" i="6" s="1"/>
  <c r="I22" i="5"/>
  <c r="D22" i="5"/>
  <c r="I21" i="5"/>
  <c r="I23" i="5" s="1"/>
  <c r="D21" i="5"/>
  <c r="D23" i="5" s="1"/>
  <c r="I14" i="5"/>
  <c r="D14" i="5"/>
  <c r="I13" i="5"/>
  <c r="I15" i="5" s="1"/>
  <c r="I25" i="5" s="1"/>
  <c r="D13" i="5"/>
  <c r="D15" i="5" s="1"/>
  <c r="D25" i="5" s="1"/>
  <c r="F4" i="3"/>
  <c r="F5" i="3"/>
  <c r="F6" i="3"/>
  <c r="F7" i="3"/>
  <c r="F8" i="3"/>
  <c r="F9" i="3"/>
  <c r="F10" i="3"/>
  <c r="F11" i="3"/>
  <c r="F12" i="3"/>
  <c r="F13" i="3"/>
  <c r="E13" i="3"/>
  <c r="E7" i="3"/>
  <c r="E6" i="3"/>
  <c r="E5" i="3"/>
  <c r="E8" i="3"/>
  <c r="E9" i="3"/>
  <c r="E10" i="3"/>
  <c r="E11" i="3"/>
  <c r="E12" i="3"/>
  <c r="E4" i="3"/>
  <c r="E14" i="2"/>
  <c r="E15" i="2"/>
  <c r="E11" i="2"/>
  <c r="E9" i="2"/>
  <c r="D11" i="2"/>
  <c r="D9" i="2"/>
  <c r="C11" i="2"/>
  <c r="C10" i="2"/>
  <c r="C9" i="2"/>
  <c r="K7" i="10" l="1"/>
  <c r="G7" i="10"/>
  <c r="G15" i="10"/>
  <c r="F15" i="10"/>
  <c r="G19" i="10"/>
  <c r="F19" i="10"/>
  <c r="E16" i="8"/>
  <c r="E15" i="8"/>
  <c r="E14" i="8"/>
  <c r="E17" i="8" s="1"/>
  <c r="E10" i="2"/>
  <c r="D10" i="2"/>
  <c r="D13" i="2" s="1"/>
  <c r="C12" i="2"/>
  <c r="I15" i="10" l="1"/>
  <c r="L15" i="10" s="1"/>
  <c r="I16" i="10"/>
  <c r="L16" i="10" s="1"/>
</calcChain>
</file>

<file path=xl/sharedStrings.xml><?xml version="1.0" encoding="utf-8"?>
<sst xmlns="http://schemas.openxmlformats.org/spreadsheetml/2006/main" count="126" uniqueCount="94">
  <si>
    <t>Actual</t>
  </si>
  <si>
    <t>Pred1</t>
  </si>
  <si>
    <t>Pred2</t>
  </si>
  <si>
    <t>Pred3</t>
  </si>
  <si>
    <t>Error=A-P1</t>
  </si>
  <si>
    <t>Mean error</t>
  </si>
  <si>
    <t>should not be used as + and - would cancel out each other</t>
  </si>
  <si>
    <t>Mean absolute error</t>
  </si>
  <si>
    <t>Abs( E)</t>
  </si>
  <si>
    <t>Err^2</t>
  </si>
  <si>
    <t>Mean square error (MSE)</t>
  </si>
  <si>
    <t>Root Mean Square Error (RMSE)</t>
  </si>
  <si>
    <t>Sales</t>
  </si>
  <si>
    <t>3monthsMA</t>
  </si>
  <si>
    <t>Weightage</t>
  </si>
  <si>
    <t>latest</t>
  </si>
  <si>
    <t>middle</t>
  </si>
  <si>
    <t>earliest</t>
  </si>
  <si>
    <t>3monthsWMA</t>
  </si>
  <si>
    <t>Total number of students</t>
  </si>
  <si>
    <t>Play Cricket</t>
  </si>
  <si>
    <t>Do not play cricket</t>
  </si>
  <si>
    <t>Can be split into two groups either by (1) their academic performance - good or bad</t>
  </si>
  <si>
    <t>Or (2) class in which they study - 10th or 12th</t>
  </si>
  <si>
    <t>If split done on good or bad</t>
  </si>
  <si>
    <t>If split done on 10th or 12</t>
  </si>
  <si>
    <t>GOOD</t>
  </si>
  <si>
    <t>10th</t>
  </si>
  <si>
    <t>Prob of play</t>
  </si>
  <si>
    <t>Prob of do not play</t>
  </si>
  <si>
    <t>Gini impurity</t>
  </si>
  <si>
    <t>BAD</t>
  </si>
  <si>
    <t>12th</t>
  </si>
  <si>
    <t>Weighted gini impurity</t>
  </si>
  <si>
    <t>x</t>
  </si>
  <si>
    <t>y</t>
  </si>
  <si>
    <t>Shlok m = 8, c= 3</t>
  </si>
  <si>
    <t>Mayur m=9, c-4</t>
  </si>
  <si>
    <t>Probability of decision tree giving right result</t>
  </si>
  <si>
    <t>7R, 10B</t>
  </si>
  <si>
    <t>Number of trees in each forest</t>
  </si>
  <si>
    <t>Number of forests</t>
  </si>
  <si>
    <t>nCr*p^r*(1-p)^(n-r)</t>
  </si>
  <si>
    <t>correct value</t>
  </si>
  <si>
    <t>If three or more forest say that it is TRUE</t>
  </si>
  <si>
    <t>One forest will say TRUE is three or more trees say TRUE</t>
  </si>
  <si>
    <t>Prob of three trees say TRUE</t>
  </si>
  <si>
    <t>Prob of four trees say TRUE</t>
  </si>
  <si>
    <t>Prob of five trees say TRUE</t>
  </si>
  <si>
    <t>Prob of three forests say TRUE</t>
  </si>
  <si>
    <t>Prob of four forests say TRUE</t>
  </si>
  <si>
    <t>Prob of five forests say TRUE</t>
  </si>
  <si>
    <t>Exp</t>
  </si>
  <si>
    <t>Edu</t>
  </si>
  <si>
    <t>Salary</t>
  </si>
  <si>
    <t>Residual1</t>
  </si>
  <si>
    <t>Pred_DT1</t>
  </si>
  <si>
    <t>NewPred1A</t>
  </si>
  <si>
    <t>NewPred1B</t>
  </si>
  <si>
    <t>Residual2</t>
  </si>
  <si>
    <t>Science</t>
  </si>
  <si>
    <t>Commerce</t>
  </si>
  <si>
    <t>Arts</t>
  </si>
  <si>
    <t>Step1: Create a base model. Average of all values  which is 65K in our example</t>
  </si>
  <si>
    <t>Step2: Calculate the residuals based on predicted value from base model</t>
  </si>
  <si>
    <t>Step3: Create a DT1 with the inputs as Exp, Edu and output as the Residual1 (D)</t>
  </si>
  <si>
    <t>Values in column E are written arbitrarily (without calculations) but will be the ouptut of DT1</t>
  </si>
  <si>
    <t>New prediction = previous prediction + prediction from tree based on residuals (NewPred1A)</t>
  </si>
  <si>
    <t>To avoid overfitting, the previous eqn of Row#1 is changed to</t>
  </si>
  <si>
    <t>New prediction = previous prediction + learning rate * prediction from tree based on residuals (NewPred1B)</t>
  </si>
  <si>
    <t>Learning rate will always be between 0 and 1, preferable around 0.1 to 0.15</t>
  </si>
  <si>
    <t>Sal</t>
  </si>
  <si>
    <t>Res</t>
  </si>
  <si>
    <t>Gamma</t>
  </si>
  <si>
    <t>threshold for pruning</t>
  </si>
  <si>
    <t>Eta</t>
  </si>
  <si>
    <t>learning rate, speed of convergence</t>
  </si>
  <si>
    <t>Lambda</t>
  </si>
  <si>
    <t>regularization parameter</t>
  </si>
  <si>
    <t>Similarity score1</t>
  </si>
  <si>
    <t>(sum of resid)^2/(No of values)</t>
  </si>
  <si>
    <t>Similarity score2</t>
  </si>
  <si>
    <t>(sum of resid)^2/(No of values+lambda)</t>
  </si>
  <si>
    <t>SS_Orig1</t>
  </si>
  <si>
    <t>lambda=1</t>
  </si>
  <si>
    <t>SS_Orig2</t>
  </si>
  <si>
    <t>Step1: Create a base model to make the first prediction</t>
  </si>
  <si>
    <t>Step2: We consider 50 as the first prediction</t>
  </si>
  <si>
    <t>Step3: We decide the criteria as Exp&gt;=5</t>
  </si>
  <si>
    <t>Row#2,4 go one side. Row # 3,5,6 go on the other side</t>
  </si>
  <si>
    <t>SS1</t>
  </si>
  <si>
    <t>SS2</t>
  </si>
  <si>
    <t>total for both nodes</t>
  </si>
  <si>
    <t>gain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</si>
</sst>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164" fontId="0" fillId="0" borderId="0" xfId="0" applyNumberFormat="1"/>
    <xf numFmtId="2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66370-C0CF-4CE5-AAC6-92E6B5CA731D}">
  <dimension ref="C1:F11"/>
  <sheetViews>
    <sheetView zoomScale="154" zoomScaleNormal="154" workbookViewId="0">
      <selection activeCell="F6" sqref="F6"/>
    </sheetView>
  </sheetViews>
  <sheetFormatPr defaultRowHeight="15" x14ac:dyDescent="0.25"/>
  <sheetData>
    <row r="1" spans="3:6" x14ac:dyDescent="0.25">
      <c r="C1" t="s">
        <v>0</v>
      </c>
      <c r="D1" t="s">
        <v>1</v>
      </c>
      <c r="E1" t="s">
        <v>2</v>
      </c>
      <c r="F1" t="s">
        <v>3</v>
      </c>
    </row>
    <row r="2" spans="3:6" x14ac:dyDescent="0.25">
      <c r="C2" s="1">
        <v>4</v>
      </c>
    </row>
    <row r="3" spans="3:6" x14ac:dyDescent="0.25">
      <c r="C3" s="1">
        <v>3</v>
      </c>
    </row>
    <row r="4" spans="3:6" x14ac:dyDescent="0.25">
      <c r="C4" s="1">
        <v>5</v>
      </c>
    </row>
    <row r="5" spans="3:6" x14ac:dyDescent="0.25">
      <c r="C5" s="1">
        <v>6</v>
      </c>
    </row>
    <row r="6" spans="3:6" x14ac:dyDescent="0.25">
      <c r="C6" s="1">
        <v>7</v>
      </c>
    </row>
    <row r="7" spans="3:6" x14ac:dyDescent="0.25">
      <c r="C7" s="1">
        <v>6</v>
      </c>
    </row>
    <row r="8" spans="3:6" x14ac:dyDescent="0.25">
      <c r="C8" s="1">
        <v>5</v>
      </c>
    </row>
    <row r="9" spans="3:6" x14ac:dyDescent="0.25">
      <c r="C9">
        <v>8</v>
      </c>
      <c r="D9">
        <v>7</v>
      </c>
      <c r="E9">
        <v>9</v>
      </c>
      <c r="F9">
        <v>8</v>
      </c>
    </row>
    <row r="10" spans="3:6" x14ac:dyDescent="0.25">
      <c r="C10">
        <v>4</v>
      </c>
      <c r="D10">
        <v>5</v>
      </c>
      <c r="E10">
        <v>3</v>
      </c>
      <c r="F10">
        <v>7</v>
      </c>
    </row>
    <row r="11" spans="3:6" x14ac:dyDescent="0.25">
      <c r="C11">
        <v>3</v>
      </c>
      <c r="D11">
        <v>4</v>
      </c>
      <c r="E11">
        <v>5</v>
      </c>
      <c r="F11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3AB84-E6BB-4A3F-8A1C-CB5D86D94728}">
  <dimension ref="A1:G15"/>
  <sheetViews>
    <sheetView zoomScale="140" zoomScaleNormal="140" workbookViewId="0">
      <selection activeCell="A15" sqref="A15"/>
    </sheetView>
  </sheetViews>
  <sheetFormatPr defaultRowHeight="15" x14ac:dyDescent="0.25"/>
  <cols>
    <col min="3" max="3" width="10.42578125" bestFit="1" customWidth="1"/>
  </cols>
  <sheetData>
    <row r="1" spans="1:7" x14ac:dyDescent="0.25">
      <c r="A1" t="s">
        <v>0</v>
      </c>
      <c r="B1" t="s">
        <v>1</v>
      </c>
      <c r="C1" t="s">
        <v>4</v>
      </c>
      <c r="D1" t="s">
        <v>8</v>
      </c>
      <c r="E1" t="s">
        <v>9</v>
      </c>
    </row>
    <row r="2" spans="1:7" x14ac:dyDescent="0.25">
      <c r="A2" s="1">
        <v>4</v>
      </c>
    </row>
    <row r="3" spans="1:7" x14ac:dyDescent="0.25">
      <c r="A3" s="1">
        <v>3</v>
      </c>
    </row>
    <row r="4" spans="1:7" x14ac:dyDescent="0.25">
      <c r="A4" s="1">
        <v>5</v>
      </c>
    </row>
    <row r="5" spans="1:7" x14ac:dyDescent="0.25">
      <c r="A5" s="1">
        <v>6</v>
      </c>
    </row>
    <row r="6" spans="1:7" x14ac:dyDescent="0.25">
      <c r="A6" s="1">
        <v>7</v>
      </c>
    </row>
    <row r="7" spans="1:7" x14ac:dyDescent="0.25">
      <c r="A7" s="1">
        <v>6</v>
      </c>
    </row>
    <row r="8" spans="1:7" x14ac:dyDescent="0.25">
      <c r="A8" s="1">
        <v>5</v>
      </c>
    </row>
    <row r="9" spans="1:7" x14ac:dyDescent="0.25">
      <c r="A9">
        <v>8</v>
      </c>
      <c r="B9">
        <v>7</v>
      </c>
      <c r="C9">
        <f>A9-B9</f>
        <v>1</v>
      </c>
      <c r="D9">
        <f>ABS(C9)</f>
        <v>1</v>
      </c>
      <c r="E9">
        <f>C9^2</f>
        <v>1</v>
      </c>
    </row>
    <row r="10" spans="1:7" x14ac:dyDescent="0.25">
      <c r="A10">
        <v>4</v>
      </c>
      <c r="B10">
        <v>6</v>
      </c>
      <c r="C10">
        <f t="shared" ref="C10:C11" si="0">A10-B10</f>
        <v>-2</v>
      </c>
      <c r="D10">
        <f t="shared" ref="D10:D11" si="1">ABS(C10)</f>
        <v>2</v>
      </c>
      <c r="E10">
        <f>C10^2</f>
        <v>4</v>
      </c>
    </row>
    <row r="11" spans="1:7" x14ac:dyDescent="0.25">
      <c r="A11">
        <v>3</v>
      </c>
      <c r="B11">
        <v>4</v>
      </c>
      <c r="C11">
        <f t="shared" si="0"/>
        <v>-1</v>
      </c>
      <c r="D11">
        <f t="shared" si="1"/>
        <v>1</v>
      </c>
      <c r="E11">
        <f>C11^2</f>
        <v>1</v>
      </c>
    </row>
    <row r="12" spans="1:7" x14ac:dyDescent="0.25">
      <c r="A12" t="s">
        <v>5</v>
      </c>
      <c r="C12">
        <f>AVERAGE(C9:C11)</f>
        <v>-0.66666666666666663</v>
      </c>
      <c r="G12" t="s">
        <v>6</v>
      </c>
    </row>
    <row r="13" spans="1:7" x14ac:dyDescent="0.25">
      <c r="A13" t="s">
        <v>7</v>
      </c>
      <c r="D13">
        <f>AVERAGE(D9:D11)</f>
        <v>1.3333333333333333</v>
      </c>
    </row>
    <row r="14" spans="1:7" x14ac:dyDescent="0.25">
      <c r="A14" t="s">
        <v>10</v>
      </c>
      <c r="E14">
        <f>AVERAGE(E9:E11)</f>
        <v>2</v>
      </c>
    </row>
    <row r="15" spans="1:7" x14ac:dyDescent="0.25">
      <c r="A15" t="s">
        <v>11</v>
      </c>
      <c r="E15" s="2">
        <f>E14^0.5</f>
        <v>1.4142135623730951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926F5-6F1C-4AA8-BC84-076F3B88138F}">
  <dimension ref="A1:F13"/>
  <sheetViews>
    <sheetView zoomScale="148" zoomScaleNormal="148" workbookViewId="0">
      <selection activeCell="F5" sqref="F5"/>
    </sheetView>
  </sheetViews>
  <sheetFormatPr defaultRowHeight="15" x14ac:dyDescent="0.25"/>
  <cols>
    <col min="5" max="5" width="11.85546875" bestFit="1" customWidth="1"/>
    <col min="6" max="6" width="13.85546875" bestFit="1" customWidth="1"/>
  </cols>
  <sheetData>
    <row r="1" spans="1:6" x14ac:dyDescent="0.25">
      <c r="D1" t="s">
        <v>12</v>
      </c>
      <c r="E1" t="s">
        <v>13</v>
      </c>
      <c r="F1" t="s">
        <v>18</v>
      </c>
    </row>
    <row r="2" spans="1:6" x14ac:dyDescent="0.25">
      <c r="A2" t="s">
        <v>14</v>
      </c>
      <c r="D2">
        <v>5</v>
      </c>
    </row>
    <row r="3" spans="1:6" x14ac:dyDescent="0.25">
      <c r="A3" t="s">
        <v>15</v>
      </c>
      <c r="B3">
        <v>5</v>
      </c>
      <c r="D3">
        <v>4</v>
      </c>
    </row>
    <row r="4" spans="1:6" x14ac:dyDescent="0.25">
      <c r="A4" t="s">
        <v>16</v>
      </c>
      <c r="B4">
        <v>3</v>
      </c>
      <c r="D4">
        <v>3</v>
      </c>
      <c r="E4" s="3">
        <f>AVERAGE(D2:D4)</f>
        <v>4</v>
      </c>
      <c r="F4">
        <f>(D2*$B$5+D3*$B$4+D4*$B$3)/SUM($B$3:$B$5)</f>
        <v>3.7</v>
      </c>
    </row>
    <row r="5" spans="1:6" x14ac:dyDescent="0.25">
      <c r="A5" t="s">
        <v>17</v>
      </c>
      <c r="B5">
        <v>2</v>
      </c>
      <c r="D5">
        <v>6</v>
      </c>
      <c r="E5" s="3">
        <f t="shared" ref="E5:E12" si="0">AVERAGE(D3:D5)</f>
        <v>4.333333333333333</v>
      </c>
      <c r="F5">
        <f t="shared" ref="F5:F13" si="1">(D3*$B$5+D4*$B$4+D5*$B$3)/SUM($B$3:$B$5)</f>
        <v>4.7</v>
      </c>
    </row>
    <row r="6" spans="1:6" x14ac:dyDescent="0.25">
      <c r="D6">
        <v>7</v>
      </c>
      <c r="E6" s="3">
        <f>AVERAGE(D4:D6)</f>
        <v>5.333333333333333</v>
      </c>
      <c r="F6">
        <f t="shared" si="1"/>
        <v>5.9</v>
      </c>
    </row>
    <row r="7" spans="1:6" x14ac:dyDescent="0.25">
      <c r="D7">
        <v>9</v>
      </c>
      <c r="E7" s="3">
        <f>AVERAGE(D5:D7)</f>
        <v>7.333333333333333</v>
      </c>
      <c r="F7">
        <f t="shared" si="1"/>
        <v>7.8</v>
      </c>
    </row>
    <row r="8" spans="1:6" x14ac:dyDescent="0.25">
      <c r="D8">
        <v>5</v>
      </c>
      <c r="E8" s="3">
        <f t="shared" si="0"/>
        <v>7</v>
      </c>
      <c r="F8">
        <f t="shared" si="1"/>
        <v>6.6</v>
      </c>
    </row>
    <row r="9" spans="1:6" x14ac:dyDescent="0.25">
      <c r="D9">
        <v>4</v>
      </c>
      <c r="E9" s="3">
        <f t="shared" si="0"/>
        <v>6</v>
      </c>
      <c r="F9">
        <f t="shared" si="1"/>
        <v>5.3</v>
      </c>
    </row>
    <row r="10" spans="1:6" x14ac:dyDescent="0.25">
      <c r="D10">
        <v>3</v>
      </c>
      <c r="E10" s="3">
        <f t="shared" si="0"/>
        <v>4</v>
      </c>
      <c r="F10">
        <f t="shared" si="1"/>
        <v>3.7</v>
      </c>
    </row>
    <row r="11" spans="1:6" x14ac:dyDescent="0.25">
      <c r="D11">
        <v>4</v>
      </c>
      <c r="E11" s="3">
        <f t="shared" si="0"/>
        <v>3.6666666666666665</v>
      </c>
      <c r="F11">
        <f t="shared" si="1"/>
        <v>3.7</v>
      </c>
    </row>
    <row r="12" spans="1:6" x14ac:dyDescent="0.25">
      <c r="D12">
        <v>6</v>
      </c>
      <c r="E12" s="3">
        <f t="shared" si="0"/>
        <v>4.333333333333333</v>
      </c>
      <c r="F12">
        <f t="shared" si="1"/>
        <v>4.8</v>
      </c>
    </row>
    <row r="13" spans="1:6" x14ac:dyDescent="0.25">
      <c r="D13">
        <v>5</v>
      </c>
      <c r="E13" s="3">
        <f>AVERAGE(D11:D13)</f>
        <v>5</v>
      </c>
      <c r="F13">
        <f t="shared" si="1"/>
        <v>5.0999999999999996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E26B2-B52E-4BEC-B408-DCE4DEF2F423}">
  <dimension ref="A1:I25"/>
  <sheetViews>
    <sheetView topLeftCell="A10" zoomScale="130" zoomScaleNormal="130" workbookViewId="0">
      <selection activeCell="F22" sqref="F22"/>
    </sheetView>
  </sheetViews>
  <sheetFormatPr defaultRowHeight="15" x14ac:dyDescent="0.25"/>
  <cols>
    <col min="4" max="4" width="13" customWidth="1"/>
  </cols>
  <sheetData>
    <row r="1" spans="1:9" x14ac:dyDescent="0.25">
      <c r="A1" t="s">
        <v>19</v>
      </c>
      <c r="D1">
        <v>20</v>
      </c>
    </row>
    <row r="2" spans="1:9" x14ac:dyDescent="0.25">
      <c r="A2" t="s">
        <v>20</v>
      </c>
      <c r="D2">
        <v>10</v>
      </c>
    </row>
    <row r="3" spans="1:9" x14ac:dyDescent="0.25">
      <c r="A3" t="s">
        <v>21</v>
      </c>
      <c r="D3">
        <v>10</v>
      </c>
    </row>
    <row r="5" spans="1:9" x14ac:dyDescent="0.25">
      <c r="A5" t="s">
        <v>22</v>
      </c>
    </row>
    <row r="6" spans="1:9" x14ac:dyDescent="0.25">
      <c r="A6" t="s">
        <v>23</v>
      </c>
    </row>
    <row r="8" spans="1:9" x14ac:dyDescent="0.25">
      <c r="A8" t="s">
        <v>24</v>
      </c>
      <c r="F8" t="s">
        <v>25</v>
      </c>
    </row>
    <row r="9" spans="1:9" x14ac:dyDescent="0.25">
      <c r="A9" t="s">
        <v>26</v>
      </c>
      <c r="F9" t="s">
        <v>27</v>
      </c>
    </row>
    <row r="10" spans="1:9" x14ac:dyDescent="0.25">
      <c r="A10" t="s">
        <v>19</v>
      </c>
      <c r="D10">
        <v>14</v>
      </c>
      <c r="F10" t="s">
        <v>19</v>
      </c>
      <c r="I10">
        <v>8</v>
      </c>
    </row>
    <row r="11" spans="1:9" x14ac:dyDescent="0.25">
      <c r="A11" t="s">
        <v>20</v>
      </c>
      <c r="D11">
        <v>8</v>
      </c>
      <c r="F11" t="s">
        <v>20</v>
      </c>
      <c r="I11">
        <v>6</v>
      </c>
    </row>
    <row r="12" spans="1:9" x14ac:dyDescent="0.25">
      <c r="A12" t="s">
        <v>21</v>
      </c>
      <c r="D12">
        <v>6</v>
      </c>
      <c r="F12" t="s">
        <v>21</v>
      </c>
      <c r="I12">
        <v>2</v>
      </c>
    </row>
    <row r="13" spans="1:9" x14ac:dyDescent="0.25">
      <c r="A13" t="s">
        <v>28</v>
      </c>
      <c r="D13" s="2">
        <f>D11/D10</f>
        <v>0.5714285714285714</v>
      </c>
      <c r="F13" t="s">
        <v>28</v>
      </c>
      <c r="I13" s="2">
        <f>I11/I10</f>
        <v>0.75</v>
      </c>
    </row>
    <row r="14" spans="1:9" x14ac:dyDescent="0.25">
      <c r="A14" t="s">
        <v>29</v>
      </c>
      <c r="D14" s="2">
        <f>D12/D10</f>
        <v>0.42857142857142855</v>
      </c>
      <c r="F14" t="s">
        <v>29</v>
      </c>
      <c r="I14" s="2">
        <f>I12/I10</f>
        <v>0.25</v>
      </c>
    </row>
    <row r="15" spans="1:9" x14ac:dyDescent="0.25">
      <c r="A15" t="s">
        <v>30</v>
      </c>
      <c r="D15" s="2">
        <f>1-(D13^2+D14^2)</f>
        <v>0.48979591836734704</v>
      </c>
      <c r="F15" t="s">
        <v>30</v>
      </c>
      <c r="I15" s="2">
        <f>1-(I13^2+I14^2)</f>
        <v>0.375</v>
      </c>
    </row>
    <row r="17" spans="1:9" x14ac:dyDescent="0.25">
      <c r="A17" t="s">
        <v>31</v>
      </c>
      <c r="F17" t="s">
        <v>32</v>
      </c>
    </row>
    <row r="18" spans="1:9" x14ac:dyDescent="0.25">
      <c r="A18" t="s">
        <v>19</v>
      </c>
      <c r="D18">
        <v>6</v>
      </c>
      <c r="F18" t="s">
        <v>19</v>
      </c>
      <c r="I18">
        <v>12</v>
      </c>
    </row>
    <row r="19" spans="1:9" x14ac:dyDescent="0.25">
      <c r="A19" t="s">
        <v>20</v>
      </c>
      <c r="D19">
        <v>2</v>
      </c>
      <c r="F19" t="s">
        <v>20</v>
      </c>
      <c r="I19">
        <v>4</v>
      </c>
    </row>
    <row r="20" spans="1:9" x14ac:dyDescent="0.25">
      <c r="A20" t="s">
        <v>21</v>
      </c>
      <c r="D20">
        <v>4</v>
      </c>
      <c r="F20" t="s">
        <v>21</v>
      </c>
      <c r="I20">
        <v>8</v>
      </c>
    </row>
    <row r="21" spans="1:9" x14ac:dyDescent="0.25">
      <c r="A21" t="s">
        <v>28</v>
      </c>
      <c r="D21" s="2">
        <f>D19/D18</f>
        <v>0.33333333333333331</v>
      </c>
      <c r="F21" t="s">
        <v>28</v>
      </c>
      <c r="I21" s="2">
        <f>I19/I18</f>
        <v>0.33333333333333331</v>
      </c>
    </row>
    <row r="22" spans="1:9" x14ac:dyDescent="0.25">
      <c r="A22" t="s">
        <v>29</v>
      </c>
      <c r="D22" s="2">
        <f>D20/D18</f>
        <v>0.66666666666666663</v>
      </c>
      <c r="F22" t="s">
        <v>29</v>
      </c>
      <c r="I22" s="2">
        <f>I20/I18</f>
        <v>0.66666666666666663</v>
      </c>
    </row>
    <row r="23" spans="1:9" x14ac:dyDescent="0.25">
      <c r="A23" t="s">
        <v>30</v>
      </c>
      <c r="D23" s="2">
        <f>1-(D21^2+D22^2)</f>
        <v>0.44444444444444442</v>
      </c>
      <c r="F23" t="s">
        <v>30</v>
      </c>
      <c r="I23" s="2">
        <f>1-(I21^2+I22^2)</f>
        <v>0.44444444444444442</v>
      </c>
    </row>
    <row r="25" spans="1:9" x14ac:dyDescent="0.25">
      <c r="A25" t="s">
        <v>33</v>
      </c>
      <c r="D25" s="4">
        <f>D15*14/20+D23*6/20</f>
        <v>0.47619047619047628</v>
      </c>
      <c r="F25" t="s">
        <v>33</v>
      </c>
      <c r="I25" s="4">
        <f>I15*8/20+I23*12/20</f>
        <v>0.41666666666666663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BC3AAE-1381-42D1-8AC6-B63E3DA48DB7}">
  <dimension ref="A1:H10"/>
  <sheetViews>
    <sheetView zoomScale="148" zoomScaleNormal="148" workbookViewId="0">
      <selection activeCell="G13" sqref="G13"/>
    </sheetView>
  </sheetViews>
  <sheetFormatPr defaultRowHeight="15" x14ac:dyDescent="0.25"/>
  <sheetData>
    <row r="1" spans="1:8" x14ac:dyDescent="0.25">
      <c r="A1" t="s">
        <v>34</v>
      </c>
      <c r="B1" t="s">
        <v>35</v>
      </c>
      <c r="D1" t="s">
        <v>36</v>
      </c>
      <c r="G1" t="s">
        <v>37</v>
      </c>
    </row>
    <row r="2" spans="1:8" x14ac:dyDescent="0.25">
      <c r="A2">
        <v>1</v>
      </c>
      <c r="B2">
        <v>12</v>
      </c>
      <c r="D2">
        <f>A2*8+3</f>
        <v>11</v>
      </c>
      <c r="E2">
        <f>(B2-D2)^2</f>
        <v>1</v>
      </c>
      <c r="G2">
        <f>A2*9+4</f>
        <v>13</v>
      </c>
      <c r="H2">
        <f>(B2-G2)^2</f>
        <v>1</v>
      </c>
    </row>
    <row r="3" spans="1:8" x14ac:dyDescent="0.25">
      <c r="A3">
        <v>3</v>
      </c>
      <c r="B3">
        <v>35</v>
      </c>
      <c r="D3">
        <f t="shared" ref="D3:D9" si="0">A3*8+3</f>
        <v>27</v>
      </c>
      <c r="E3">
        <f t="shared" ref="E3:E9" si="1">(B3-D3)^2</f>
        <v>64</v>
      </c>
      <c r="G3">
        <f t="shared" ref="G3:G9" si="2">A3*9+4</f>
        <v>31</v>
      </c>
      <c r="H3">
        <f t="shared" ref="H3:H9" si="3">(B3-G3)^2</f>
        <v>16</v>
      </c>
    </row>
    <row r="4" spans="1:8" x14ac:dyDescent="0.25">
      <c r="A4">
        <v>4</v>
      </c>
      <c r="B4">
        <v>38</v>
      </c>
      <c r="D4">
        <f t="shared" si="0"/>
        <v>35</v>
      </c>
      <c r="E4">
        <f t="shared" si="1"/>
        <v>9</v>
      </c>
      <c r="G4">
        <f t="shared" si="2"/>
        <v>40</v>
      </c>
      <c r="H4">
        <f t="shared" si="3"/>
        <v>4</v>
      </c>
    </row>
    <row r="5" spans="1:8" x14ac:dyDescent="0.25">
      <c r="A5">
        <v>2</v>
      </c>
      <c r="B5">
        <v>16</v>
      </c>
      <c r="D5">
        <f t="shared" si="0"/>
        <v>19</v>
      </c>
      <c r="E5">
        <f t="shared" si="1"/>
        <v>9</v>
      </c>
      <c r="G5">
        <f t="shared" si="2"/>
        <v>22</v>
      </c>
      <c r="H5">
        <f t="shared" si="3"/>
        <v>36</v>
      </c>
    </row>
    <row r="6" spans="1:8" x14ac:dyDescent="0.25">
      <c r="A6">
        <v>3</v>
      </c>
      <c r="B6">
        <v>27</v>
      </c>
      <c r="D6">
        <f t="shared" si="0"/>
        <v>27</v>
      </c>
      <c r="E6">
        <f t="shared" si="1"/>
        <v>0</v>
      </c>
      <c r="G6">
        <f t="shared" si="2"/>
        <v>31</v>
      </c>
      <c r="H6">
        <f t="shared" si="3"/>
        <v>16</v>
      </c>
    </row>
    <row r="7" spans="1:8" x14ac:dyDescent="0.25">
      <c r="A7">
        <v>5</v>
      </c>
      <c r="B7">
        <v>43</v>
      </c>
      <c r="D7">
        <f t="shared" si="0"/>
        <v>43</v>
      </c>
      <c r="E7">
        <f t="shared" si="1"/>
        <v>0</v>
      </c>
      <c r="G7">
        <f t="shared" si="2"/>
        <v>49</v>
      </c>
      <c r="H7">
        <f t="shared" si="3"/>
        <v>36</v>
      </c>
    </row>
    <row r="8" spans="1:8" x14ac:dyDescent="0.25">
      <c r="A8">
        <v>6</v>
      </c>
      <c r="B8">
        <v>54</v>
      </c>
      <c r="D8">
        <f t="shared" si="0"/>
        <v>51</v>
      </c>
      <c r="E8">
        <f t="shared" si="1"/>
        <v>9</v>
      </c>
      <c r="G8">
        <f t="shared" si="2"/>
        <v>58</v>
      </c>
      <c r="H8">
        <f t="shared" si="3"/>
        <v>16</v>
      </c>
    </row>
    <row r="9" spans="1:8" x14ac:dyDescent="0.25">
      <c r="A9">
        <v>4</v>
      </c>
      <c r="B9">
        <v>45</v>
      </c>
      <c r="D9">
        <f t="shared" si="0"/>
        <v>35</v>
      </c>
      <c r="E9">
        <f t="shared" si="1"/>
        <v>100</v>
      </c>
      <c r="G9">
        <f t="shared" si="2"/>
        <v>40</v>
      </c>
      <c r="H9">
        <f t="shared" si="3"/>
        <v>25</v>
      </c>
    </row>
    <row r="10" spans="1:8" x14ac:dyDescent="0.25">
      <c r="E10">
        <f>SUM(E2:E9)</f>
        <v>192</v>
      </c>
      <c r="H10">
        <f>SUM(H2:H9)</f>
        <v>150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D8F93-59DC-4E2F-8C35-36C19BC371C6}">
  <dimension ref="A1:I17"/>
  <sheetViews>
    <sheetView topLeftCell="A3" zoomScale="110" zoomScaleNormal="110" workbookViewId="0">
      <selection activeCell="H14" sqref="H14"/>
    </sheetView>
  </sheetViews>
  <sheetFormatPr defaultRowHeight="15" x14ac:dyDescent="0.25"/>
  <sheetData>
    <row r="1" spans="1:9" x14ac:dyDescent="0.25">
      <c r="A1" t="s">
        <v>38</v>
      </c>
      <c r="F1">
        <v>0.6</v>
      </c>
      <c r="I1" t="s">
        <v>39</v>
      </c>
    </row>
    <row r="2" spans="1:9" x14ac:dyDescent="0.25">
      <c r="A2" t="s">
        <v>40</v>
      </c>
      <c r="F2">
        <v>5</v>
      </c>
    </row>
    <row r="3" spans="1:9" x14ac:dyDescent="0.25">
      <c r="A3" t="s">
        <v>41</v>
      </c>
      <c r="F3">
        <v>5</v>
      </c>
      <c r="I3" t="s">
        <v>42</v>
      </c>
    </row>
    <row r="5" spans="1:9" x14ac:dyDescent="0.25">
      <c r="A5" t="s">
        <v>43</v>
      </c>
      <c r="C5" t="b">
        <v>1</v>
      </c>
    </row>
    <row r="6" spans="1:9" x14ac:dyDescent="0.25">
      <c r="A6" t="s">
        <v>44</v>
      </c>
    </row>
    <row r="8" spans="1:9" x14ac:dyDescent="0.25">
      <c r="A8" t="s">
        <v>45</v>
      </c>
    </row>
    <row r="9" spans="1:9" x14ac:dyDescent="0.25">
      <c r="A9" t="s">
        <v>46</v>
      </c>
      <c r="E9">
        <f>COMBIN(5,3)*F1^3*(1-F1)^2</f>
        <v>0.34560000000000007</v>
      </c>
    </row>
    <row r="10" spans="1:9" x14ac:dyDescent="0.25">
      <c r="A10" t="s">
        <v>47</v>
      </c>
      <c r="E10">
        <f>COMBIN(5,4)*F1^4*(1-F1)^1</f>
        <v>0.25919999999999999</v>
      </c>
    </row>
    <row r="11" spans="1:9" x14ac:dyDescent="0.25">
      <c r="A11" t="s">
        <v>48</v>
      </c>
      <c r="E11">
        <f>COMBIN(5,5)*F1^5</f>
        <v>7.7759999999999996E-2</v>
      </c>
    </row>
    <row r="12" spans="1:9" x14ac:dyDescent="0.25">
      <c r="E12">
        <f>SUM(E9:E11)</f>
        <v>0.68256000000000006</v>
      </c>
    </row>
    <row r="14" spans="1:9" x14ac:dyDescent="0.25">
      <c r="A14" t="s">
        <v>49</v>
      </c>
      <c r="E14">
        <f>COMBIN(5,3)*E12^3*(1-E12)^2</f>
        <v>0.3204393205911924</v>
      </c>
    </row>
    <row r="15" spans="1:9" x14ac:dyDescent="0.25">
      <c r="A15" t="s">
        <v>50</v>
      </c>
      <c r="E15">
        <f>COMBIN(5,4)*E12^4*(1-E12)</f>
        <v>0.34450457198639789</v>
      </c>
    </row>
    <row r="16" spans="1:9" x14ac:dyDescent="0.25">
      <c r="A16" t="s">
        <v>51</v>
      </c>
      <c r="E16">
        <f>COMBIN(5,5)*E12^5</f>
        <v>0.14815085726753768</v>
      </c>
    </row>
    <row r="17" spans="5:5" x14ac:dyDescent="0.25">
      <c r="E17">
        <f>SUM(E14:E16)</f>
        <v>0.81309474984512797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91864-1AFD-483D-BA4F-AE4EC34E02A2}">
  <dimension ref="A1:H14"/>
  <sheetViews>
    <sheetView zoomScale="120" zoomScaleNormal="120" workbookViewId="0">
      <selection activeCell="F15" sqref="F15"/>
    </sheetView>
  </sheetViews>
  <sheetFormatPr defaultRowHeight="15" x14ac:dyDescent="0.25"/>
  <cols>
    <col min="2" max="2" width="10.5703125" bestFit="1" customWidth="1"/>
    <col min="6" max="6" width="11.5703125" bestFit="1" customWidth="1"/>
    <col min="7" max="7" width="11.42578125" bestFit="1" customWidth="1"/>
  </cols>
  <sheetData>
    <row r="1" spans="1:8" x14ac:dyDescent="0.25">
      <c r="A1" t="s">
        <v>52</v>
      </c>
      <c r="B1" t="s">
        <v>53</v>
      </c>
      <c r="C1" t="s">
        <v>54</v>
      </c>
      <c r="D1" t="s">
        <v>55</v>
      </c>
      <c r="E1" t="s">
        <v>56</v>
      </c>
      <c r="F1" t="s">
        <v>57</v>
      </c>
      <c r="G1" t="s">
        <v>58</v>
      </c>
      <c r="H1" t="s">
        <v>59</v>
      </c>
    </row>
    <row r="2" spans="1:8" x14ac:dyDescent="0.25">
      <c r="A2">
        <v>3</v>
      </c>
      <c r="B2" t="s">
        <v>60</v>
      </c>
      <c r="C2">
        <v>50</v>
      </c>
      <c r="D2">
        <f>C2-65</f>
        <v>-15</v>
      </c>
      <c r="E2">
        <v>-12</v>
      </c>
      <c r="F2">
        <f>$C$6+E2</f>
        <v>53</v>
      </c>
      <c r="G2">
        <f>$C$6+0.1*E2</f>
        <v>63.8</v>
      </c>
      <c r="H2">
        <f>C2-G2</f>
        <v>-13.799999999999997</v>
      </c>
    </row>
    <row r="3" spans="1:8" x14ac:dyDescent="0.25">
      <c r="A3">
        <v>6</v>
      </c>
      <c r="B3" t="s">
        <v>61</v>
      </c>
      <c r="C3">
        <v>60</v>
      </c>
      <c r="D3">
        <f t="shared" ref="D3:D5" si="0">C3-65</f>
        <v>-5</v>
      </c>
      <c r="E3">
        <v>2</v>
      </c>
      <c r="F3">
        <f t="shared" ref="F3:F5" si="1">$C$6+E3</f>
        <v>67</v>
      </c>
      <c r="G3">
        <f t="shared" ref="G3:G5" si="2">$C$6+0.1*E3</f>
        <v>65.2</v>
      </c>
      <c r="H3">
        <f t="shared" ref="H3:H5" si="3">C3-G3</f>
        <v>-5.2000000000000028</v>
      </c>
    </row>
    <row r="4" spans="1:8" x14ac:dyDescent="0.25">
      <c r="A4">
        <v>5</v>
      </c>
      <c r="B4" t="s">
        <v>60</v>
      </c>
      <c r="C4">
        <v>80</v>
      </c>
      <c r="D4">
        <f t="shared" si="0"/>
        <v>15</v>
      </c>
      <c r="E4">
        <v>13</v>
      </c>
      <c r="F4">
        <f t="shared" si="1"/>
        <v>78</v>
      </c>
      <c r="G4">
        <f t="shared" si="2"/>
        <v>66.3</v>
      </c>
      <c r="H4">
        <f t="shared" si="3"/>
        <v>13.700000000000003</v>
      </c>
    </row>
    <row r="5" spans="1:8" x14ac:dyDescent="0.25">
      <c r="A5">
        <v>7</v>
      </c>
      <c r="B5" t="s">
        <v>62</v>
      </c>
      <c r="C5">
        <v>70</v>
      </c>
      <c r="D5">
        <f t="shared" si="0"/>
        <v>5</v>
      </c>
      <c r="E5">
        <v>3</v>
      </c>
      <c r="F5">
        <f t="shared" si="1"/>
        <v>68</v>
      </c>
      <c r="G5">
        <f t="shared" si="2"/>
        <v>65.3</v>
      </c>
      <c r="H5">
        <f t="shared" si="3"/>
        <v>4.7000000000000028</v>
      </c>
    </row>
    <row r="6" spans="1:8" x14ac:dyDescent="0.25">
      <c r="C6">
        <f>AVERAGE(C2:C5)</f>
        <v>65</v>
      </c>
    </row>
    <row r="7" spans="1:8" x14ac:dyDescent="0.25">
      <c r="A7" t="s">
        <v>63</v>
      </c>
    </row>
    <row r="8" spans="1:8" x14ac:dyDescent="0.25">
      <c r="A8" t="s">
        <v>64</v>
      </c>
    </row>
    <row r="9" spans="1:8" x14ac:dyDescent="0.25">
      <c r="A9" t="s">
        <v>65</v>
      </c>
    </row>
    <row r="10" spans="1:8" x14ac:dyDescent="0.25">
      <c r="A10" t="s">
        <v>66</v>
      </c>
    </row>
    <row r="11" spans="1:8" x14ac:dyDescent="0.25">
      <c r="A11" t="s">
        <v>67</v>
      </c>
    </row>
    <row r="12" spans="1:8" x14ac:dyDescent="0.25">
      <c r="A12" t="s">
        <v>68</v>
      </c>
    </row>
    <row r="13" spans="1:8" x14ac:dyDescent="0.25">
      <c r="A13" t="s">
        <v>69</v>
      </c>
    </row>
    <row r="14" spans="1:8" x14ac:dyDescent="0.25">
      <c r="A14" t="s">
        <v>70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422B5-74B5-4373-BF67-9B1E5FF3D845}">
  <dimension ref="A1:L21"/>
  <sheetViews>
    <sheetView tabSelected="1" zoomScale="90" zoomScaleNormal="90" workbookViewId="0">
      <selection activeCell="N3" sqref="N3"/>
    </sheetView>
  </sheetViews>
  <sheetFormatPr defaultRowHeight="15" x14ac:dyDescent="0.25"/>
  <sheetData>
    <row r="1" spans="1:12" x14ac:dyDescent="0.25">
      <c r="A1" t="s">
        <v>52</v>
      </c>
      <c r="B1" t="s">
        <v>71</v>
      </c>
      <c r="C1" t="s">
        <v>72</v>
      </c>
      <c r="F1" t="s">
        <v>73</v>
      </c>
      <c r="G1" t="s">
        <v>74</v>
      </c>
    </row>
    <row r="2" spans="1:12" x14ac:dyDescent="0.25">
      <c r="A2">
        <v>2</v>
      </c>
      <c r="B2">
        <v>23</v>
      </c>
      <c r="C2">
        <f>B2-50</f>
        <v>-27</v>
      </c>
      <c r="F2" t="s">
        <v>75</v>
      </c>
      <c r="G2" t="s">
        <v>76</v>
      </c>
    </row>
    <row r="3" spans="1:12" x14ac:dyDescent="0.25">
      <c r="A3">
        <v>5</v>
      </c>
      <c r="B3">
        <v>56</v>
      </c>
      <c r="C3">
        <f t="shared" ref="C3:C6" si="0">B3-50</f>
        <v>6</v>
      </c>
      <c r="F3" t="s">
        <v>77</v>
      </c>
      <c r="G3" t="s">
        <v>78</v>
      </c>
    </row>
    <row r="4" spans="1:12" x14ac:dyDescent="0.25">
      <c r="A4">
        <v>4</v>
      </c>
      <c r="B4">
        <v>42</v>
      </c>
      <c r="C4">
        <f t="shared" si="0"/>
        <v>-8</v>
      </c>
    </row>
    <row r="5" spans="1:12" x14ac:dyDescent="0.25">
      <c r="A5">
        <v>7</v>
      </c>
      <c r="B5">
        <v>36</v>
      </c>
      <c r="C5">
        <f t="shared" si="0"/>
        <v>-14</v>
      </c>
      <c r="F5" t="s">
        <v>79</v>
      </c>
      <c r="H5" t="s">
        <v>80</v>
      </c>
    </row>
    <row r="6" spans="1:12" x14ac:dyDescent="0.25">
      <c r="A6">
        <v>8</v>
      </c>
      <c r="B6">
        <v>70</v>
      </c>
      <c r="C6">
        <f t="shared" si="0"/>
        <v>20</v>
      </c>
      <c r="F6" t="s">
        <v>81</v>
      </c>
      <c r="H6" t="s">
        <v>82</v>
      </c>
    </row>
    <row r="7" spans="1:12" x14ac:dyDescent="0.25">
      <c r="B7">
        <f>AVERAGE(B2:B6)</f>
        <v>45.4</v>
      </c>
      <c r="F7" t="s">
        <v>83</v>
      </c>
      <c r="G7">
        <f>SUM(C2:C6)^2/5</f>
        <v>105.8</v>
      </c>
      <c r="I7" t="s">
        <v>84</v>
      </c>
      <c r="J7" t="s">
        <v>85</v>
      </c>
      <c r="K7">
        <f>SUM(C2:C6)^2/(5+1)</f>
        <v>88.166666666666671</v>
      </c>
    </row>
    <row r="9" spans="1:12" x14ac:dyDescent="0.25">
      <c r="A9" t="s">
        <v>86</v>
      </c>
    </row>
    <row r="10" spans="1:12" x14ac:dyDescent="0.25">
      <c r="A10" t="s">
        <v>87</v>
      </c>
    </row>
    <row r="11" spans="1:12" x14ac:dyDescent="0.25">
      <c r="A11" t="s">
        <v>88</v>
      </c>
    </row>
    <row r="12" spans="1:12" x14ac:dyDescent="0.25">
      <c r="A12" t="s">
        <v>89</v>
      </c>
    </row>
    <row r="14" spans="1:12" x14ac:dyDescent="0.25">
      <c r="A14" t="s">
        <v>52</v>
      </c>
      <c r="B14" t="s">
        <v>71</v>
      </c>
      <c r="C14" t="s">
        <v>72</v>
      </c>
      <c r="F14" t="s">
        <v>90</v>
      </c>
      <c r="G14" t="s">
        <v>91</v>
      </c>
      <c r="I14" t="s">
        <v>92</v>
      </c>
      <c r="L14" t="s">
        <v>93</v>
      </c>
    </row>
    <row r="15" spans="1:12" x14ac:dyDescent="0.25">
      <c r="A15">
        <v>2</v>
      </c>
      <c r="B15">
        <v>23</v>
      </c>
      <c r="C15">
        <f>B15-50</f>
        <v>-27</v>
      </c>
      <c r="F15">
        <f>SUM(C15:C16)^2/2</f>
        <v>612.5</v>
      </c>
      <c r="G15">
        <f>SUM(C15:C16)^2/(2+1)</f>
        <v>408.33333333333331</v>
      </c>
      <c r="I15">
        <f>F15+F19</f>
        <v>660.5</v>
      </c>
      <c r="L15">
        <f>I15-G7</f>
        <v>554.70000000000005</v>
      </c>
    </row>
    <row r="16" spans="1:12" x14ac:dyDescent="0.25">
      <c r="A16">
        <v>4</v>
      </c>
      <c r="B16">
        <v>42</v>
      </c>
      <c r="C16">
        <f t="shared" ref="C16" si="1">B16-50</f>
        <v>-8</v>
      </c>
      <c r="I16">
        <f>G15+G19</f>
        <v>444.33333333333331</v>
      </c>
      <c r="L16">
        <f>I16-K7</f>
        <v>356.16666666666663</v>
      </c>
    </row>
    <row r="18" spans="1:7" x14ac:dyDescent="0.25">
      <c r="A18" t="s">
        <v>52</v>
      </c>
      <c r="B18" t="s">
        <v>71</v>
      </c>
      <c r="C18" t="s">
        <v>72</v>
      </c>
    </row>
    <row r="19" spans="1:7" x14ac:dyDescent="0.25">
      <c r="A19">
        <v>5</v>
      </c>
      <c r="B19">
        <v>56</v>
      </c>
      <c r="C19">
        <f t="shared" ref="C19:C21" si="2">B19-50</f>
        <v>6</v>
      </c>
      <c r="F19">
        <f>SUM(C19:C21)^2/3</f>
        <v>48</v>
      </c>
      <c r="G19">
        <f>SUM(C19:C21)^2/(3+1)</f>
        <v>36</v>
      </c>
    </row>
    <row r="20" spans="1:7" x14ac:dyDescent="0.25">
      <c r="A20">
        <v>7</v>
      </c>
      <c r="B20">
        <v>36</v>
      </c>
      <c r="C20">
        <f t="shared" si="2"/>
        <v>-14</v>
      </c>
    </row>
    <row r="21" spans="1:7" x14ac:dyDescent="0.25">
      <c r="A21">
        <v>8</v>
      </c>
      <c r="B21">
        <v>70</v>
      </c>
      <c r="C21">
        <f t="shared" si="2"/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Error techniques</vt:lpstr>
      <vt:lpstr>WeightedMA</vt:lpstr>
      <vt:lpstr>DT</vt:lpstr>
      <vt:lpstr>Regr</vt:lpstr>
      <vt:lpstr>Bagging</vt:lpstr>
      <vt:lpstr>GradientBoosting</vt:lpstr>
      <vt:lpstr>XGBoost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Sudeep</dc:creator>
  <cp:lastModifiedBy>Sudeep</cp:lastModifiedBy>
  <dcterms:created xsi:type="dcterms:W3CDTF">2023-08-19T05:52:15Z</dcterms:created>
  <dcterms:modified xsi:type="dcterms:W3CDTF">2023-08-22T05:10:52Z</dcterms:modified>
</cp:coreProperties>
</file>