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SUTAHR\Documents\"/>
    </mc:Choice>
  </mc:AlternateContent>
  <xr:revisionPtr revIDLastSave="0" documentId="13_ncr:1_{DB39896C-29CE-4095-A52B-A9C8214E09F0}" xr6:coauthVersionLast="47" xr6:coauthVersionMax="47" xr10:uidLastSave="{00000000-0000-0000-0000-000000000000}"/>
  <bookViews>
    <workbookView xWindow="-108" yWindow="-108" windowWidth="23256" windowHeight="12576" activeTab="2" xr2:uid="{7A005834-E275-46D0-899A-7FF0DBCBDD1C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" i="4" l="1"/>
  <c r="G75" i="4"/>
  <c r="G76" i="4"/>
  <c r="G77" i="4"/>
  <c r="G78" i="4"/>
  <c r="G79" i="4"/>
  <c r="G80" i="4"/>
  <c r="G74" i="4"/>
  <c r="F75" i="4"/>
  <c r="F76" i="4"/>
  <c r="F77" i="4"/>
  <c r="F78" i="4"/>
  <c r="F79" i="4"/>
  <c r="F80" i="4"/>
  <c r="F74" i="4"/>
  <c r="E66" i="4"/>
  <c r="F66" i="4"/>
  <c r="G66" i="4"/>
  <c r="H66" i="4"/>
  <c r="I66" i="4"/>
  <c r="J66" i="4"/>
  <c r="D66" i="4"/>
  <c r="K60" i="4"/>
  <c r="K61" i="4"/>
  <c r="K62" i="4"/>
  <c r="K63" i="4"/>
  <c r="K64" i="4"/>
  <c r="K65" i="4"/>
  <c r="K59" i="4"/>
  <c r="D59" i="4" a="1"/>
  <c r="D59" i="4" s="1"/>
  <c r="S57" i="4" a="1"/>
  <c r="S57" i="4" s="1"/>
  <c r="S47" i="4"/>
  <c r="T47" i="4"/>
  <c r="U47" i="4"/>
  <c r="V47" i="4"/>
  <c r="W47" i="4"/>
  <c r="X47" i="4"/>
  <c r="Y47" i="4"/>
  <c r="S48" i="4"/>
  <c r="T48" i="4"/>
  <c r="U48" i="4"/>
  <c r="V48" i="4"/>
  <c r="W48" i="4"/>
  <c r="X48" i="4"/>
  <c r="Y48" i="4"/>
  <c r="S49" i="4"/>
  <c r="T49" i="4"/>
  <c r="U49" i="4"/>
  <c r="V49" i="4"/>
  <c r="W49" i="4"/>
  <c r="X49" i="4"/>
  <c r="Y49" i="4"/>
  <c r="S50" i="4"/>
  <c r="T50" i="4"/>
  <c r="U50" i="4"/>
  <c r="V50" i="4"/>
  <c r="W50" i="4"/>
  <c r="X50" i="4"/>
  <c r="Y50" i="4"/>
  <c r="S51" i="4"/>
  <c r="T51" i="4"/>
  <c r="U51" i="4"/>
  <c r="V51" i="4"/>
  <c r="W51" i="4"/>
  <c r="X51" i="4"/>
  <c r="Y51" i="4"/>
  <c r="S52" i="4"/>
  <c r="T52" i="4"/>
  <c r="U52" i="4"/>
  <c r="V52" i="4"/>
  <c r="W52" i="4"/>
  <c r="X52" i="4"/>
  <c r="Y52" i="4"/>
  <c r="T46" i="4"/>
  <c r="U46" i="4"/>
  <c r="V46" i="4"/>
  <c r="W46" i="4"/>
  <c r="X46" i="4"/>
  <c r="Y46" i="4"/>
  <c r="S46" i="4"/>
  <c r="C33" i="4"/>
  <c r="D33" i="4"/>
  <c r="E33" i="4"/>
  <c r="F33" i="4"/>
  <c r="G33" i="4"/>
  <c r="H33" i="4"/>
  <c r="I33" i="4"/>
  <c r="C34" i="4"/>
  <c r="D34" i="4"/>
  <c r="E34" i="4"/>
  <c r="F34" i="4"/>
  <c r="G34" i="4"/>
  <c r="H34" i="4"/>
  <c r="I34" i="4"/>
  <c r="C35" i="4"/>
  <c r="D35" i="4"/>
  <c r="E35" i="4"/>
  <c r="F35" i="4"/>
  <c r="G35" i="4"/>
  <c r="H35" i="4"/>
  <c r="I35" i="4"/>
  <c r="C36" i="4"/>
  <c r="D36" i="4"/>
  <c r="E36" i="4"/>
  <c r="F36" i="4"/>
  <c r="G36" i="4"/>
  <c r="H36" i="4"/>
  <c r="I36" i="4"/>
  <c r="C37" i="4"/>
  <c r="D37" i="4"/>
  <c r="E37" i="4"/>
  <c r="F37" i="4"/>
  <c r="G37" i="4"/>
  <c r="H37" i="4"/>
  <c r="I37" i="4"/>
  <c r="C38" i="4"/>
  <c r="D38" i="4"/>
  <c r="E38" i="4"/>
  <c r="F38" i="4"/>
  <c r="G38" i="4"/>
  <c r="H38" i="4"/>
  <c r="I38" i="4"/>
  <c r="D32" i="4"/>
  <c r="E32" i="4"/>
  <c r="F32" i="4"/>
  <c r="G32" i="4"/>
  <c r="H32" i="4"/>
  <c r="I32" i="4"/>
  <c r="C32" i="4"/>
  <c r="J19" i="4"/>
  <c r="J20" i="4"/>
  <c r="J21" i="4"/>
  <c r="J22" i="4"/>
  <c r="J23" i="4"/>
  <c r="J24" i="4"/>
  <c r="J18" i="4"/>
  <c r="D62" i="3"/>
  <c r="B36" i="3"/>
  <c r="I43" i="3"/>
  <c r="I44" i="3"/>
  <c r="I45" i="3"/>
  <c r="I46" i="3"/>
  <c r="I42" i="3"/>
  <c r="H43" i="3"/>
  <c r="H44" i="3"/>
  <c r="H45" i="3"/>
  <c r="H46" i="3"/>
  <c r="H42" i="3"/>
  <c r="C36" i="3"/>
  <c r="D36" i="3"/>
  <c r="E36" i="3"/>
  <c r="F36" i="3"/>
  <c r="G32" i="3"/>
  <c r="G33" i="3"/>
  <c r="G34" i="3"/>
  <c r="G35" i="3"/>
  <c r="G31" i="3"/>
  <c r="B31" i="3" a="1"/>
  <c r="B31" i="3" s="1"/>
  <c r="N31" i="3" a="1"/>
  <c r="N31" i="3" s="1"/>
  <c r="N22" i="3"/>
  <c r="O22" i="3"/>
  <c r="P22" i="3"/>
  <c r="Q22" i="3"/>
  <c r="R22" i="3"/>
  <c r="N23" i="3"/>
  <c r="O23" i="3"/>
  <c r="P23" i="3"/>
  <c r="Q23" i="3"/>
  <c r="R23" i="3"/>
  <c r="N24" i="3"/>
  <c r="O24" i="3"/>
  <c r="P24" i="3"/>
  <c r="Q24" i="3"/>
  <c r="R24" i="3"/>
  <c r="N25" i="3"/>
  <c r="O25" i="3"/>
  <c r="P25" i="3"/>
  <c r="Q25" i="3"/>
  <c r="R25" i="3"/>
  <c r="O21" i="3"/>
  <c r="P21" i="3"/>
  <c r="Q21" i="3"/>
  <c r="R21" i="3"/>
  <c r="N21" i="3"/>
  <c r="C16" i="3"/>
  <c r="D16" i="3"/>
  <c r="E16" i="3"/>
  <c r="F16" i="3"/>
  <c r="C15" i="3"/>
  <c r="D15" i="3"/>
  <c r="E15" i="3"/>
  <c r="F15" i="3"/>
  <c r="B16" i="3"/>
  <c r="B15" i="3"/>
  <c r="C14" i="3"/>
  <c r="D14" i="3"/>
  <c r="E14" i="3"/>
  <c r="F14" i="3"/>
  <c r="B14" i="3"/>
  <c r="C13" i="3"/>
  <c r="D13" i="3"/>
  <c r="E13" i="3"/>
  <c r="F13" i="3"/>
  <c r="B13" i="3"/>
  <c r="C12" i="3"/>
  <c r="D12" i="3"/>
  <c r="E12" i="3"/>
  <c r="F12" i="3"/>
  <c r="B12" i="3"/>
  <c r="G7" i="3"/>
  <c r="G3" i="3"/>
  <c r="G4" i="3"/>
  <c r="G5" i="3"/>
  <c r="G6" i="3"/>
  <c r="G2" i="3"/>
  <c r="L92" i="1"/>
  <c r="N71" i="1"/>
  <c r="N72" i="1"/>
  <c r="N73" i="1"/>
  <c r="N74" i="1"/>
  <c r="N75" i="1"/>
  <c r="N76" i="1"/>
  <c r="N77" i="1"/>
  <c r="N70" i="1"/>
  <c r="M71" i="1"/>
  <c r="M72" i="1"/>
  <c r="M73" i="1"/>
  <c r="M74" i="1"/>
  <c r="M75" i="1"/>
  <c r="M76" i="1"/>
  <c r="M77" i="1"/>
  <c r="M70" i="1"/>
  <c r="K64" i="1"/>
  <c r="L64" i="1"/>
  <c r="M64" i="1"/>
  <c r="N64" i="1"/>
  <c r="O64" i="1"/>
  <c r="P64" i="1"/>
  <c r="Q64" i="1"/>
  <c r="J64" i="1"/>
  <c r="R57" i="1"/>
  <c r="R58" i="1"/>
  <c r="R59" i="1"/>
  <c r="R60" i="1"/>
  <c r="R61" i="1"/>
  <c r="R62" i="1"/>
  <c r="R63" i="1"/>
  <c r="R56" i="1"/>
  <c r="J56" i="1" a="1"/>
  <c r="J56" i="1" s="1"/>
  <c r="T56" i="1" a="1"/>
  <c r="T56" i="1" s="1"/>
  <c r="T45" i="1"/>
  <c r="U45" i="1"/>
  <c r="V45" i="1"/>
  <c r="W45" i="1"/>
  <c r="X45" i="1"/>
  <c r="Y45" i="1"/>
  <c r="Z45" i="1"/>
  <c r="AA45" i="1"/>
  <c r="T46" i="1"/>
  <c r="U46" i="1"/>
  <c r="V46" i="1"/>
  <c r="W46" i="1"/>
  <c r="X46" i="1"/>
  <c r="Y46" i="1"/>
  <c r="Z46" i="1"/>
  <c r="AA46" i="1"/>
  <c r="T47" i="1"/>
  <c r="U47" i="1"/>
  <c r="V47" i="1"/>
  <c r="W47" i="1"/>
  <c r="X47" i="1"/>
  <c r="Y47" i="1"/>
  <c r="Z47" i="1"/>
  <c r="AA47" i="1"/>
  <c r="T48" i="1"/>
  <c r="U48" i="1"/>
  <c r="V48" i="1"/>
  <c r="W48" i="1"/>
  <c r="X48" i="1"/>
  <c r="Y48" i="1"/>
  <c r="Z48" i="1"/>
  <c r="AA48" i="1"/>
  <c r="T49" i="1"/>
  <c r="U49" i="1"/>
  <c r="V49" i="1"/>
  <c r="W49" i="1"/>
  <c r="X49" i="1"/>
  <c r="Y49" i="1"/>
  <c r="Z49" i="1"/>
  <c r="AA49" i="1"/>
  <c r="T50" i="1"/>
  <c r="U50" i="1"/>
  <c r="V50" i="1"/>
  <c r="W50" i="1"/>
  <c r="X50" i="1"/>
  <c r="Y50" i="1"/>
  <c r="Z50" i="1"/>
  <c r="AA50" i="1"/>
  <c r="T51" i="1"/>
  <c r="U51" i="1"/>
  <c r="V51" i="1"/>
  <c r="W51" i="1"/>
  <c r="X51" i="1"/>
  <c r="Y51" i="1"/>
  <c r="Z51" i="1"/>
  <c r="AA51" i="1"/>
  <c r="U44" i="1"/>
  <c r="V44" i="1"/>
  <c r="W44" i="1"/>
  <c r="X44" i="1"/>
  <c r="Y44" i="1"/>
  <c r="Z44" i="1"/>
  <c r="AA44" i="1"/>
  <c r="T44" i="1"/>
  <c r="C37" i="1"/>
  <c r="D37" i="1"/>
  <c r="E37" i="1"/>
  <c r="F37" i="1"/>
  <c r="G37" i="1"/>
  <c r="H37" i="1"/>
  <c r="I37" i="1"/>
  <c r="C36" i="1"/>
  <c r="D36" i="1"/>
  <c r="E36" i="1"/>
  <c r="F36" i="1"/>
  <c r="G36" i="1"/>
  <c r="H36" i="1"/>
  <c r="I36" i="1"/>
  <c r="C35" i="1"/>
  <c r="D35" i="1"/>
  <c r="E35" i="1"/>
  <c r="F35" i="1"/>
  <c r="G35" i="1"/>
  <c r="H35" i="1"/>
  <c r="I35" i="1"/>
  <c r="B37" i="1"/>
  <c r="B36" i="1"/>
  <c r="B35" i="1"/>
  <c r="C34" i="1"/>
  <c r="D34" i="1"/>
  <c r="E34" i="1"/>
  <c r="F34" i="1"/>
  <c r="G34" i="1"/>
  <c r="H34" i="1"/>
  <c r="I34" i="1"/>
  <c r="B34" i="1"/>
  <c r="C33" i="1"/>
  <c r="D33" i="1"/>
  <c r="E33" i="1"/>
  <c r="F33" i="1"/>
  <c r="G33" i="1"/>
  <c r="H33" i="1"/>
  <c r="I33" i="1"/>
  <c r="B33" i="1"/>
  <c r="C32" i="1"/>
  <c r="D32" i="1"/>
  <c r="E32" i="1"/>
  <c r="F32" i="1"/>
  <c r="G32" i="1"/>
  <c r="H32" i="1"/>
  <c r="I32" i="1"/>
  <c r="B32" i="1"/>
  <c r="C31" i="1"/>
  <c r="D31" i="1"/>
  <c r="E31" i="1"/>
  <c r="F31" i="1"/>
  <c r="G31" i="1"/>
  <c r="H31" i="1"/>
  <c r="I31" i="1"/>
  <c r="B31" i="1"/>
  <c r="C30" i="1"/>
  <c r="D30" i="1"/>
  <c r="E30" i="1"/>
  <c r="F30" i="1"/>
  <c r="G30" i="1"/>
  <c r="H30" i="1"/>
  <c r="I30" i="1"/>
  <c r="B30" i="1"/>
  <c r="J26" i="1"/>
  <c r="J19" i="1"/>
  <c r="J20" i="1"/>
  <c r="J21" i="1"/>
  <c r="J22" i="1"/>
  <c r="J23" i="1"/>
  <c r="J24" i="1"/>
  <c r="J25" i="1"/>
  <c r="J18" i="1"/>
  <c r="J2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<sst xmlns="http://schemas.openxmlformats.org/spreadsheetml/2006/main" count="170" uniqueCount="75">
  <si>
    <t>CR</t>
  </si>
  <si>
    <t>FS</t>
  </si>
  <si>
    <t>EMS</t>
  </si>
  <si>
    <t>WDP</t>
  </si>
  <si>
    <t>MC</t>
  </si>
  <si>
    <t>QCS</t>
  </si>
  <si>
    <t>M</t>
  </si>
  <si>
    <t>F</t>
  </si>
  <si>
    <t>RL</t>
  </si>
  <si>
    <t xml:space="preserve">AHP assumed criteria are independent </t>
  </si>
  <si>
    <t xml:space="preserve">DEMATEL give interrelationship between the criteria </t>
  </si>
  <si>
    <t xml:space="preserve">Normalizing the direct relation matrix </t>
  </si>
  <si>
    <t>Sum</t>
  </si>
  <si>
    <t>Max Value</t>
  </si>
  <si>
    <t xml:space="preserve">Max </t>
  </si>
  <si>
    <t xml:space="preserve">Identity matrix </t>
  </si>
  <si>
    <t>I-Y</t>
  </si>
  <si>
    <t>Inverse of (I-Y)</t>
  </si>
  <si>
    <t xml:space="preserve">Total Relation matrix </t>
  </si>
  <si>
    <t>T= Y(inv(I-Y))</t>
  </si>
  <si>
    <t>Ri</t>
  </si>
  <si>
    <t>Ci</t>
  </si>
  <si>
    <t xml:space="preserve">Ci </t>
  </si>
  <si>
    <t>Ri+Ci</t>
  </si>
  <si>
    <t>Ri-Ci</t>
  </si>
  <si>
    <t>Effect</t>
  </si>
  <si>
    <t xml:space="preserve">Cause </t>
  </si>
  <si>
    <t>Identfy</t>
  </si>
  <si>
    <t>T-matrix</t>
  </si>
  <si>
    <t xml:space="preserve">Thershold (alpha) Value = </t>
  </si>
  <si>
    <t>CR1</t>
  </si>
  <si>
    <t>CR2</t>
  </si>
  <si>
    <t>CR3</t>
  </si>
  <si>
    <t>CR8</t>
  </si>
  <si>
    <t>CR5</t>
  </si>
  <si>
    <t>CR6</t>
  </si>
  <si>
    <t>CR4</t>
  </si>
  <si>
    <t>CR7</t>
  </si>
  <si>
    <t xml:space="preserve">Diagraph </t>
  </si>
  <si>
    <t>sum</t>
  </si>
  <si>
    <t>Max</t>
  </si>
  <si>
    <t>Normalized direct relation matrix (D) (Main factors)</t>
  </si>
  <si>
    <t>Y</t>
  </si>
  <si>
    <t>I</t>
  </si>
  <si>
    <t>T=Y(I-Y)^-1</t>
  </si>
  <si>
    <t>T = Y*(eye(8)-Y)^-1</t>
  </si>
  <si>
    <t>(I-Y)</t>
  </si>
  <si>
    <t>Inverse (I-Y)</t>
  </si>
  <si>
    <t xml:space="preserve">Ri </t>
  </si>
  <si>
    <t xml:space="preserve">Identify </t>
  </si>
  <si>
    <t>Global competitiveness factors (GCF)</t>
  </si>
  <si>
    <t>Economic factors (EF)</t>
  </si>
  <si>
    <t>HR and organizational factors (HROF)</t>
  </si>
  <si>
    <t>Strategic factors (SF)</t>
  </si>
  <si>
    <t xml:space="preserve">Regulatory factors (RF) 
</t>
  </si>
  <si>
    <t xml:space="preserve">Thresold (alpha) Value= </t>
  </si>
  <si>
    <t xml:space="preserve"> T = Y*(eye(5)-Y)^-1;</t>
  </si>
  <si>
    <t xml:space="preserve">Total relationship matrix </t>
  </si>
  <si>
    <t>T=</t>
  </si>
  <si>
    <t>Aaverage matrix=</t>
  </si>
  <si>
    <t>Well-equipped medical equipment</t>
  </si>
  <si>
    <t>pharmacist’s advices on taking medicine</t>
  </si>
  <si>
    <t>Medical staff with professional abilities</t>
  </si>
  <si>
    <t>Detailed description of the patient’s condition by the
medical doctor</t>
  </si>
  <si>
    <t>Service personnel with immediate problem-solving abilities</t>
  </si>
  <si>
    <t>Trusted medical staff with professional competence
of health care</t>
  </si>
  <si>
    <t>Service personnel with good communication skills</t>
  </si>
  <si>
    <t>A</t>
  </si>
  <si>
    <t>B</t>
  </si>
  <si>
    <t>C</t>
  </si>
  <si>
    <t>D</t>
  </si>
  <si>
    <t>E</t>
  </si>
  <si>
    <t>G</t>
  </si>
  <si>
    <t xml:space="preserve">Criteria </t>
  </si>
  <si>
    <t xml:space="preserve">Normalized direct relation matrix (D)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</si>
</sst>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3" fillId="0" borderId="1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28258967629047E-2"/>
          <c:y val="0.12541666666666668"/>
          <c:w val="0.882571741032370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Sheet1!$N$69</c:f>
              <c:strCache>
                <c:ptCount val="1"/>
                <c:pt idx="0">
                  <c:v>Ri-Ci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Sheet1!$M$70:$M$77</c:f>
              <c:numCache>
                <c:formatCode>General</c:formatCode>
                <c:ptCount val="8"/>
                <c:pt idx="0">
                  <c:v>1.7530556411456668</c:v>
                </c:pt>
                <c:pt idx="1">
                  <c:v>1.7395365248189836</c:v>
                </c:pt>
                <c:pt idx="2">
                  <c:v>1.4638171408858389</c:v>
                </c:pt>
                <c:pt idx="3">
                  <c:v>1.8274665021198999</c:v>
                </c:pt>
                <c:pt idx="4">
                  <c:v>1.6421136877377207</c:v>
                </c:pt>
                <c:pt idx="5">
                  <c:v>1.6840280531065122</c:v>
                </c:pt>
                <c:pt idx="6">
                  <c:v>1.3377644428502542</c:v>
                </c:pt>
                <c:pt idx="7">
                  <c:v>1.3494680562081409</c:v>
                </c:pt>
              </c:numCache>
            </c:numRef>
          </c:xVal>
          <c:yVal>
            <c:numRef>
              <c:f>Sheet1!$N$70:$N$77</c:f>
              <c:numCache>
                <c:formatCode>General</c:formatCode>
                <c:ptCount val="8"/>
                <c:pt idx="0">
                  <c:v>0.14200267371029018</c:v>
                </c:pt>
                <c:pt idx="1">
                  <c:v>-0.65227134933390463</c:v>
                </c:pt>
                <c:pt idx="2">
                  <c:v>-0.49840006195265785</c:v>
                </c:pt>
                <c:pt idx="3">
                  <c:v>1.5310642487277419</c:v>
                </c:pt>
                <c:pt idx="4">
                  <c:v>5.3596337873914379E-2</c:v>
                </c:pt>
                <c:pt idx="5">
                  <c:v>-0.42007633801945754</c:v>
                </c:pt>
                <c:pt idx="6">
                  <c:v>0.11900562598705056</c:v>
                </c:pt>
                <c:pt idx="7">
                  <c:v>-0.27492113699297693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4-4079-BE83-20008BFA2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74527"/>
        <c:axId val="1628474943"/>
      </c:scatterChart>
      <c:valAx>
        <c:axId val="162847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74943"/>
        <c:crosses val="autoZero"/>
        <c:crossBetween val="midCat"/>
      </c:valAx>
      <c:valAx>
        <c:axId val="162847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7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Sheet2!$I$41</c:f>
              <c:strCache>
                <c:ptCount val="1"/>
                <c:pt idx="0">
                  <c:v>Ri-Ci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Sheet2!$H$42:$H$46</c:f>
              <c:numCache>
                <c:formatCode>General</c:formatCode>
                <c:ptCount val="5"/>
                <c:pt idx="0">
                  <c:v>9.2975694386650254</c:v>
                </c:pt>
                <c:pt idx="1">
                  <c:v>9.9259466178193705</c:v>
                </c:pt>
                <c:pt idx="2">
                  <c:v>8.6880777770541862</c:v>
                </c:pt>
                <c:pt idx="3">
                  <c:v>9.4364083222827055</c:v>
                </c:pt>
                <c:pt idx="4">
                  <c:v>9.6729856159702621</c:v>
                </c:pt>
              </c:numCache>
            </c:numRef>
          </c:xVal>
          <c:yVal>
            <c:numRef>
              <c:f>Sheet2!$I$42:$I$46</c:f>
              <c:numCache>
                <c:formatCode>General</c:formatCode>
                <c:ptCount val="5"/>
                <c:pt idx="0">
                  <c:v>1.740624602347121</c:v>
                </c:pt>
                <c:pt idx="1">
                  <c:v>0.74283192536409981</c:v>
                </c:pt>
                <c:pt idx="2">
                  <c:v>-1.5908004469262966</c:v>
                </c:pt>
                <c:pt idx="3">
                  <c:v>8.1602873944706111E-2</c:v>
                </c:pt>
                <c:pt idx="4">
                  <c:v>-0.9742589547296312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8-4D95-8C3C-6A61FE2F1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03775"/>
        <c:axId val="2106823471"/>
      </c:scatterChart>
      <c:valAx>
        <c:axId val="193050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823471"/>
        <c:crosses val="autoZero"/>
        <c:crossBetween val="midCat"/>
      </c:valAx>
      <c:valAx>
        <c:axId val="21068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0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Sheet3!$G$73</c:f>
              <c:strCache>
                <c:ptCount val="1"/>
                <c:pt idx="0">
                  <c:v>Ri-Ci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6.8587105624142658E-3"/>
                  <c:y val="3.987240829346092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6CF-432C-8A55-A2D8763C7BB4}"/>
                </c:ext>
              </c:extLst>
            </c:dLbl>
            <c:dLbl>
              <c:idx val="3"/>
              <c:layout>
                <c:manualLayout>
                  <c:x val="-5.9442158207590308E-2"/>
                  <c:y val="3.58851674641147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CF-432C-8A55-A2D8763C7B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Sheet3!$F$74:$F$80</c:f>
              <c:numCache>
                <c:formatCode>General</c:formatCode>
                <c:ptCount val="7"/>
                <c:pt idx="0">
                  <c:v>16.537018497634204</c:v>
                </c:pt>
                <c:pt idx="1">
                  <c:v>18.238129218247732</c:v>
                </c:pt>
                <c:pt idx="2">
                  <c:v>19.462485198929123</c:v>
                </c:pt>
                <c:pt idx="3">
                  <c:v>18.163473878788686</c:v>
                </c:pt>
                <c:pt idx="4">
                  <c:v>19.033202569399492</c:v>
                </c:pt>
                <c:pt idx="5">
                  <c:v>19.045625625924636</c:v>
                </c:pt>
                <c:pt idx="6">
                  <c:v>15.300033456505199</c:v>
                </c:pt>
              </c:numCache>
            </c:numRef>
          </c:xVal>
          <c:yVal>
            <c:numRef>
              <c:f>Sheet3!$G$74:$G$80</c:f>
              <c:numCache>
                <c:formatCode>General</c:formatCode>
                <c:ptCount val="7"/>
                <c:pt idx="0">
                  <c:v>0.79128842712004044</c:v>
                </c:pt>
                <c:pt idx="1">
                  <c:v>0.43717995800338727</c:v>
                </c:pt>
                <c:pt idx="2">
                  <c:v>0.263556080199427</c:v>
                </c:pt>
                <c:pt idx="3">
                  <c:v>0.25728507482394747</c:v>
                </c:pt>
                <c:pt idx="4">
                  <c:v>-0.97662929188730097</c:v>
                </c:pt>
                <c:pt idx="5">
                  <c:v>-0.69930165340188744</c:v>
                </c:pt>
                <c:pt idx="6">
                  <c:v>-7.3378594857608448E-2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F-432C-8A55-A2D8763C7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393792"/>
        <c:axId val="1292394208"/>
      </c:scatterChart>
      <c:valAx>
        <c:axId val="12923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94208"/>
        <c:crosses val="autoZero"/>
        <c:crossBetween val="midCat"/>
      </c:valAx>
      <c:valAx>
        <c:axId val="12923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9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64</xdr:row>
      <xdr:rowOff>57150</xdr:rowOff>
    </xdr:from>
    <xdr:to>
      <xdr:col>25</xdr:col>
      <xdr:colOff>556260</xdr:colOff>
      <xdr:row>81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0D3E84-47B3-435E-AFCA-9994A1833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36</xdr:row>
      <xdr:rowOff>133350</xdr:rowOff>
    </xdr:from>
    <xdr:to>
      <xdr:col>20</xdr:col>
      <xdr:colOff>495300</xdr:colOff>
      <xdr:row>51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F2F0A5-AA5C-4F65-9986-982F39E82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396240</xdr:colOff>
      <xdr:row>68</xdr:row>
      <xdr:rowOff>167640</xdr:rowOff>
    </xdr:from>
    <xdr:to>
      <xdr:col>25</xdr:col>
      <xdr:colOff>175260</xdr:colOff>
      <xdr:row>96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ED6D4D-B3F1-4BC1-9BD6-D672FAA88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5CF0-4C01-4ED4-B46A-F4DF8BBD1592}">
  <dimension ref="A1:AA94"/>
  <sheetViews>
    <sheetView topLeftCell="A43" workbookViewId="0">
      <selection activeCell="K35" sqref="K35"/>
    </sheetView>
  </sheetViews>
  <sheetFormatPr defaultRowHeight="14.4" x14ac:dyDescent="0.3"/>
  <cols>
    <col min="11" max="11" width="1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</v>
      </c>
      <c r="B2">
        <v>0</v>
      </c>
      <c r="C2">
        <v>2</v>
      </c>
      <c r="D2">
        <v>2</v>
      </c>
      <c r="E2">
        <v>1</v>
      </c>
      <c r="F2">
        <v>2</v>
      </c>
      <c r="G2">
        <v>3</v>
      </c>
      <c r="H2">
        <v>3</v>
      </c>
      <c r="I2">
        <v>2</v>
      </c>
    </row>
    <row r="3" spans="1:9" x14ac:dyDescent="0.3">
      <c r="A3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0</v>
      </c>
    </row>
    <row r="4" spans="1:9" x14ac:dyDescent="0.3">
      <c r="A4" t="s">
        <v>3</v>
      </c>
      <c r="B4">
        <v>0</v>
      </c>
      <c r="C4">
        <v>3</v>
      </c>
      <c r="D4">
        <v>0</v>
      </c>
      <c r="E4">
        <v>0</v>
      </c>
      <c r="F4">
        <v>2</v>
      </c>
      <c r="G4">
        <v>1</v>
      </c>
      <c r="H4">
        <v>0</v>
      </c>
      <c r="I4">
        <v>2</v>
      </c>
    </row>
    <row r="5" spans="1:9" x14ac:dyDescent="0.3">
      <c r="A5" t="s">
        <v>4</v>
      </c>
      <c r="B5">
        <v>4</v>
      </c>
      <c r="C5">
        <v>4</v>
      </c>
      <c r="D5">
        <v>4</v>
      </c>
      <c r="E5">
        <v>0</v>
      </c>
      <c r="F5">
        <v>4</v>
      </c>
      <c r="G5">
        <v>4</v>
      </c>
      <c r="H5">
        <v>4</v>
      </c>
      <c r="I5">
        <v>3</v>
      </c>
    </row>
    <row r="6" spans="1:9" x14ac:dyDescent="0.3">
      <c r="A6" t="s">
        <v>5</v>
      </c>
      <c r="B6">
        <v>3</v>
      </c>
      <c r="C6">
        <v>3</v>
      </c>
      <c r="D6">
        <v>3</v>
      </c>
      <c r="E6">
        <v>0</v>
      </c>
      <c r="F6">
        <v>0</v>
      </c>
      <c r="G6">
        <v>3</v>
      </c>
      <c r="H6">
        <v>0</v>
      </c>
      <c r="I6">
        <v>2</v>
      </c>
    </row>
    <row r="7" spans="1:9" x14ac:dyDescent="0.3">
      <c r="A7" t="s">
        <v>6</v>
      </c>
      <c r="B7">
        <v>3</v>
      </c>
      <c r="C7">
        <v>2</v>
      </c>
      <c r="D7">
        <v>1</v>
      </c>
      <c r="E7">
        <v>0</v>
      </c>
      <c r="F7">
        <v>1</v>
      </c>
      <c r="G7">
        <v>0</v>
      </c>
      <c r="H7">
        <v>1</v>
      </c>
      <c r="I7">
        <v>2</v>
      </c>
    </row>
    <row r="8" spans="1:9" x14ac:dyDescent="0.3">
      <c r="A8" t="s">
        <v>7</v>
      </c>
      <c r="B8">
        <v>1</v>
      </c>
      <c r="C8">
        <v>2</v>
      </c>
      <c r="D8">
        <v>2</v>
      </c>
      <c r="E8">
        <v>0</v>
      </c>
      <c r="F8">
        <v>2</v>
      </c>
      <c r="G8">
        <v>3</v>
      </c>
      <c r="H8">
        <v>0</v>
      </c>
      <c r="I8">
        <v>2</v>
      </c>
    </row>
    <row r="9" spans="1:9" x14ac:dyDescent="0.3">
      <c r="A9" t="s">
        <v>8</v>
      </c>
      <c r="B9">
        <v>1</v>
      </c>
      <c r="C9">
        <v>3</v>
      </c>
      <c r="D9">
        <v>3</v>
      </c>
      <c r="E9">
        <v>0</v>
      </c>
      <c r="F9">
        <v>1</v>
      </c>
      <c r="G9">
        <v>1</v>
      </c>
      <c r="H9">
        <v>0</v>
      </c>
      <c r="I9">
        <v>0</v>
      </c>
    </row>
    <row r="12" spans="1:9" x14ac:dyDescent="0.3">
      <c r="B12" t="s">
        <v>9</v>
      </c>
    </row>
    <row r="13" spans="1:9" x14ac:dyDescent="0.3">
      <c r="B13" t="s">
        <v>10</v>
      </c>
    </row>
    <row r="15" spans="1:9" x14ac:dyDescent="0.3">
      <c r="A15" s="1" t="s">
        <v>11</v>
      </c>
    </row>
    <row r="17" spans="1:11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12</v>
      </c>
    </row>
    <row r="18" spans="1:11" x14ac:dyDescent="0.3">
      <c r="A18" t="s">
        <v>1</v>
      </c>
      <c r="B18" s="4">
        <v>0</v>
      </c>
      <c r="C18" s="4">
        <v>2</v>
      </c>
      <c r="D18" s="4">
        <v>2</v>
      </c>
      <c r="E18" s="4">
        <v>1</v>
      </c>
      <c r="F18" s="4">
        <v>2</v>
      </c>
      <c r="G18" s="4">
        <v>3</v>
      </c>
      <c r="H18" s="4">
        <v>3</v>
      </c>
      <c r="I18" s="4">
        <v>2</v>
      </c>
      <c r="J18">
        <f>SUM(B18:I18)</f>
        <v>15</v>
      </c>
    </row>
    <row r="19" spans="1:11" x14ac:dyDescent="0.3">
      <c r="A19" t="s">
        <v>2</v>
      </c>
      <c r="B19" s="4">
        <v>1</v>
      </c>
      <c r="C19" s="4">
        <v>0</v>
      </c>
      <c r="D19" s="4">
        <v>1</v>
      </c>
      <c r="E19" s="4">
        <v>1</v>
      </c>
      <c r="F19" s="4">
        <v>1</v>
      </c>
      <c r="G19" s="4">
        <v>2</v>
      </c>
      <c r="H19" s="4">
        <v>2</v>
      </c>
      <c r="I19" s="4">
        <v>0</v>
      </c>
      <c r="J19">
        <f t="shared" ref="J19:J25" si="0">SUM(B19:I19)</f>
        <v>8</v>
      </c>
    </row>
    <row r="20" spans="1:11" x14ac:dyDescent="0.3">
      <c r="A20" t="s">
        <v>3</v>
      </c>
      <c r="B20" s="4">
        <v>0</v>
      </c>
      <c r="C20" s="4">
        <v>3</v>
      </c>
      <c r="D20" s="4">
        <v>0</v>
      </c>
      <c r="E20" s="4">
        <v>0</v>
      </c>
      <c r="F20" s="4">
        <v>2</v>
      </c>
      <c r="G20" s="4">
        <v>1</v>
      </c>
      <c r="H20" s="4">
        <v>0</v>
      </c>
      <c r="I20" s="4">
        <v>2</v>
      </c>
      <c r="J20">
        <f t="shared" si="0"/>
        <v>8</v>
      </c>
    </row>
    <row r="21" spans="1:11" x14ac:dyDescent="0.3">
      <c r="A21" t="s">
        <v>4</v>
      </c>
      <c r="B21" s="4">
        <v>4</v>
      </c>
      <c r="C21" s="4">
        <v>4</v>
      </c>
      <c r="D21" s="4">
        <v>4</v>
      </c>
      <c r="E21" s="4">
        <v>0</v>
      </c>
      <c r="F21" s="4">
        <v>4</v>
      </c>
      <c r="G21" s="4">
        <v>4</v>
      </c>
      <c r="H21" s="4">
        <v>4</v>
      </c>
      <c r="I21" s="4">
        <v>3</v>
      </c>
      <c r="J21" s="2">
        <f t="shared" si="0"/>
        <v>27</v>
      </c>
      <c r="K21" t="s">
        <v>13</v>
      </c>
    </row>
    <row r="22" spans="1:11" x14ac:dyDescent="0.3">
      <c r="A22" t="s">
        <v>5</v>
      </c>
      <c r="B22" s="4">
        <v>3</v>
      </c>
      <c r="C22" s="4">
        <v>3</v>
      </c>
      <c r="D22" s="4">
        <v>3</v>
      </c>
      <c r="E22" s="4">
        <v>0</v>
      </c>
      <c r="F22" s="4">
        <v>0</v>
      </c>
      <c r="G22" s="4">
        <v>3</v>
      </c>
      <c r="H22" s="4">
        <v>0</v>
      </c>
      <c r="I22" s="4">
        <v>2</v>
      </c>
      <c r="J22">
        <f t="shared" si="0"/>
        <v>14</v>
      </c>
    </row>
    <row r="23" spans="1:11" x14ac:dyDescent="0.3">
      <c r="A23" t="s">
        <v>6</v>
      </c>
      <c r="B23" s="4">
        <v>3</v>
      </c>
      <c r="C23" s="4">
        <v>2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2</v>
      </c>
      <c r="J23">
        <f t="shared" si="0"/>
        <v>10</v>
      </c>
    </row>
    <row r="24" spans="1:11" x14ac:dyDescent="0.3">
      <c r="A24" t="s">
        <v>7</v>
      </c>
      <c r="B24" s="4">
        <v>1</v>
      </c>
      <c r="C24" s="4">
        <v>2</v>
      </c>
      <c r="D24" s="4">
        <v>2</v>
      </c>
      <c r="E24" s="4">
        <v>0</v>
      </c>
      <c r="F24" s="4">
        <v>2</v>
      </c>
      <c r="G24" s="4">
        <v>3</v>
      </c>
      <c r="H24" s="4">
        <v>0</v>
      </c>
      <c r="I24" s="4">
        <v>2</v>
      </c>
      <c r="J24">
        <f t="shared" si="0"/>
        <v>12</v>
      </c>
    </row>
    <row r="25" spans="1:11" x14ac:dyDescent="0.3">
      <c r="A25" t="s">
        <v>8</v>
      </c>
      <c r="B25" s="4">
        <v>1</v>
      </c>
      <c r="C25" s="4">
        <v>3</v>
      </c>
      <c r="D25" s="4">
        <v>3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>
        <f t="shared" si="0"/>
        <v>9</v>
      </c>
    </row>
    <row r="26" spans="1:11" x14ac:dyDescent="0.3">
      <c r="I26" t="s">
        <v>14</v>
      </c>
      <c r="J26">
        <f>MAX(J18:J25)</f>
        <v>27</v>
      </c>
    </row>
    <row r="29" spans="1:11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11" x14ac:dyDescent="0.3">
      <c r="A30" t="s">
        <v>1</v>
      </c>
      <c r="B30" s="4">
        <f>B18/$J26</f>
        <v>0</v>
      </c>
      <c r="C30" s="4">
        <f t="shared" ref="C30:I30" si="1">C18/$J26</f>
        <v>7.407407407407407E-2</v>
      </c>
      <c r="D30" s="4">
        <f t="shared" si="1"/>
        <v>7.407407407407407E-2</v>
      </c>
      <c r="E30" s="4">
        <f t="shared" si="1"/>
        <v>3.7037037037037035E-2</v>
      </c>
      <c r="F30" s="4">
        <f t="shared" si="1"/>
        <v>7.407407407407407E-2</v>
      </c>
      <c r="G30" s="4">
        <f t="shared" si="1"/>
        <v>0.1111111111111111</v>
      </c>
      <c r="H30" s="4">
        <f t="shared" si="1"/>
        <v>0.1111111111111111</v>
      </c>
      <c r="I30" s="4">
        <f t="shared" si="1"/>
        <v>7.407407407407407E-2</v>
      </c>
    </row>
    <row r="31" spans="1:11" x14ac:dyDescent="0.3">
      <c r="A31" t="s">
        <v>2</v>
      </c>
      <c r="B31" s="4">
        <f>B19/$J26</f>
        <v>3.7037037037037035E-2</v>
      </c>
      <c r="C31" s="4">
        <f t="shared" ref="C31:I31" si="2">C19/$J26</f>
        <v>0</v>
      </c>
      <c r="D31" s="4">
        <f t="shared" si="2"/>
        <v>3.7037037037037035E-2</v>
      </c>
      <c r="E31" s="4">
        <f t="shared" si="2"/>
        <v>3.7037037037037035E-2</v>
      </c>
      <c r="F31" s="4">
        <f t="shared" si="2"/>
        <v>3.7037037037037035E-2</v>
      </c>
      <c r="G31" s="4">
        <f t="shared" si="2"/>
        <v>7.407407407407407E-2</v>
      </c>
      <c r="H31" s="4">
        <f t="shared" si="2"/>
        <v>7.407407407407407E-2</v>
      </c>
      <c r="I31" s="4">
        <f t="shared" si="2"/>
        <v>0</v>
      </c>
    </row>
    <row r="32" spans="1:11" x14ac:dyDescent="0.3">
      <c r="A32" t="s">
        <v>3</v>
      </c>
      <c r="B32" s="4">
        <f>B20/$J26</f>
        <v>0</v>
      </c>
      <c r="C32" s="4">
        <f t="shared" ref="C32:I32" si="3">C20/$J26</f>
        <v>0.1111111111111111</v>
      </c>
      <c r="D32" s="4">
        <f t="shared" si="3"/>
        <v>0</v>
      </c>
      <c r="E32" s="4">
        <f t="shared" si="3"/>
        <v>0</v>
      </c>
      <c r="F32" s="4">
        <f t="shared" si="3"/>
        <v>7.407407407407407E-2</v>
      </c>
      <c r="G32" s="4">
        <f t="shared" si="3"/>
        <v>3.7037037037037035E-2</v>
      </c>
      <c r="H32" s="4">
        <f t="shared" si="3"/>
        <v>0</v>
      </c>
      <c r="I32" s="4">
        <f t="shared" si="3"/>
        <v>7.407407407407407E-2</v>
      </c>
    </row>
    <row r="33" spans="1:27" x14ac:dyDescent="0.3">
      <c r="A33" t="s">
        <v>4</v>
      </c>
      <c r="B33" s="4">
        <f>B21/$J26</f>
        <v>0.14814814814814814</v>
      </c>
      <c r="C33" s="4">
        <f t="shared" ref="C33:I33" si="4">C21/$J26</f>
        <v>0.14814814814814814</v>
      </c>
      <c r="D33" s="4">
        <f t="shared" si="4"/>
        <v>0.14814814814814814</v>
      </c>
      <c r="E33" s="4">
        <f t="shared" si="4"/>
        <v>0</v>
      </c>
      <c r="F33" s="4">
        <f t="shared" si="4"/>
        <v>0.14814814814814814</v>
      </c>
      <c r="G33" s="4">
        <f t="shared" si="4"/>
        <v>0.14814814814814814</v>
      </c>
      <c r="H33" s="4">
        <f t="shared" si="4"/>
        <v>0.14814814814814814</v>
      </c>
      <c r="I33" s="4">
        <f t="shared" si="4"/>
        <v>0.1111111111111111</v>
      </c>
    </row>
    <row r="34" spans="1:27" x14ac:dyDescent="0.3">
      <c r="A34" t="s">
        <v>5</v>
      </c>
      <c r="B34" s="4">
        <f>B22/$J26</f>
        <v>0.1111111111111111</v>
      </c>
      <c r="C34" s="4">
        <f t="shared" ref="C34:I34" si="5">C22/$J26</f>
        <v>0.1111111111111111</v>
      </c>
      <c r="D34" s="4">
        <f t="shared" si="5"/>
        <v>0.1111111111111111</v>
      </c>
      <c r="E34" s="4">
        <f t="shared" si="5"/>
        <v>0</v>
      </c>
      <c r="F34" s="4">
        <f t="shared" si="5"/>
        <v>0</v>
      </c>
      <c r="G34" s="4">
        <f t="shared" si="5"/>
        <v>0.1111111111111111</v>
      </c>
      <c r="H34" s="4">
        <f t="shared" si="5"/>
        <v>0</v>
      </c>
      <c r="I34" s="4">
        <f t="shared" si="5"/>
        <v>7.407407407407407E-2</v>
      </c>
    </row>
    <row r="35" spans="1:27" x14ac:dyDescent="0.3">
      <c r="A35" t="s">
        <v>6</v>
      </c>
      <c r="B35" s="4">
        <f>B23/$J26</f>
        <v>0.1111111111111111</v>
      </c>
      <c r="C35" s="4">
        <f t="shared" ref="C35:I35" si="6">C23/$J26</f>
        <v>7.407407407407407E-2</v>
      </c>
      <c r="D35" s="4">
        <f t="shared" si="6"/>
        <v>3.7037037037037035E-2</v>
      </c>
      <c r="E35" s="4">
        <f t="shared" si="6"/>
        <v>0</v>
      </c>
      <c r="F35" s="4">
        <f t="shared" si="6"/>
        <v>3.7037037037037035E-2</v>
      </c>
      <c r="G35" s="4">
        <f t="shared" si="6"/>
        <v>0</v>
      </c>
      <c r="H35" s="4">
        <f t="shared" si="6"/>
        <v>3.7037037037037035E-2</v>
      </c>
      <c r="I35" s="4">
        <f t="shared" si="6"/>
        <v>7.407407407407407E-2</v>
      </c>
    </row>
    <row r="36" spans="1:27" x14ac:dyDescent="0.3">
      <c r="A36" t="s">
        <v>7</v>
      </c>
      <c r="B36" s="4">
        <f>B24/$J26</f>
        <v>3.7037037037037035E-2</v>
      </c>
      <c r="C36" s="4">
        <f t="shared" ref="C36:I36" si="7">C24/$J26</f>
        <v>7.407407407407407E-2</v>
      </c>
      <c r="D36" s="4">
        <f t="shared" si="7"/>
        <v>7.407407407407407E-2</v>
      </c>
      <c r="E36" s="4">
        <f t="shared" si="7"/>
        <v>0</v>
      </c>
      <c r="F36" s="4">
        <f t="shared" si="7"/>
        <v>7.407407407407407E-2</v>
      </c>
      <c r="G36" s="4">
        <f t="shared" si="7"/>
        <v>0.1111111111111111</v>
      </c>
      <c r="H36" s="4">
        <f t="shared" si="7"/>
        <v>0</v>
      </c>
      <c r="I36" s="4">
        <f t="shared" si="7"/>
        <v>7.407407407407407E-2</v>
      </c>
    </row>
    <row r="37" spans="1:27" x14ac:dyDescent="0.3">
      <c r="A37" t="s">
        <v>8</v>
      </c>
      <c r="B37" s="4">
        <f>B25/$J26</f>
        <v>3.7037037037037035E-2</v>
      </c>
      <c r="C37" s="4">
        <f t="shared" ref="C37:I37" si="8">C25/$J26</f>
        <v>0.1111111111111111</v>
      </c>
      <c r="D37" s="4">
        <f t="shared" si="8"/>
        <v>0.1111111111111111</v>
      </c>
      <c r="E37" s="4">
        <f t="shared" si="8"/>
        <v>0</v>
      </c>
      <c r="F37" s="4">
        <f t="shared" si="8"/>
        <v>3.7037037037037035E-2</v>
      </c>
      <c r="G37" s="4">
        <f t="shared" si="8"/>
        <v>3.7037037037037035E-2</v>
      </c>
      <c r="H37" s="4">
        <f t="shared" si="8"/>
        <v>0</v>
      </c>
      <c r="I37" s="4">
        <f t="shared" si="8"/>
        <v>0</v>
      </c>
    </row>
    <row r="40" spans="1:27" x14ac:dyDescent="0.3">
      <c r="B40" t="s">
        <v>44</v>
      </c>
      <c r="D40" t="s">
        <v>45</v>
      </c>
    </row>
    <row r="42" spans="1:27" x14ac:dyDescent="0.3">
      <c r="B42" t="s">
        <v>15</v>
      </c>
      <c r="K42" t="s">
        <v>42</v>
      </c>
    </row>
    <row r="43" spans="1:27" x14ac:dyDescent="0.3">
      <c r="T43" t="s">
        <v>16</v>
      </c>
    </row>
    <row r="44" spans="1:27" x14ac:dyDescent="0.3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K44" s="3">
        <v>0</v>
      </c>
      <c r="L44" s="3">
        <v>7.407407407407407E-2</v>
      </c>
      <c r="M44" s="3">
        <v>7.407407407407407E-2</v>
      </c>
      <c r="N44" s="3">
        <v>3.7037037037037035E-2</v>
      </c>
      <c r="O44" s="3">
        <v>7.407407407407407E-2</v>
      </c>
      <c r="P44" s="3">
        <v>0.1111111111111111</v>
      </c>
      <c r="Q44" s="3">
        <v>0.1111111111111111</v>
      </c>
      <c r="R44" s="3">
        <v>7.407407407407407E-2</v>
      </c>
      <c r="T44" s="3">
        <f>B44-K44</f>
        <v>1</v>
      </c>
      <c r="U44" s="3">
        <f t="shared" ref="U44:AA44" si="9">C44-L44</f>
        <v>-7.407407407407407E-2</v>
      </c>
      <c r="V44" s="3">
        <f t="shared" si="9"/>
        <v>-7.407407407407407E-2</v>
      </c>
      <c r="W44" s="3">
        <f t="shared" si="9"/>
        <v>-3.7037037037037035E-2</v>
      </c>
      <c r="X44" s="3">
        <f t="shared" si="9"/>
        <v>-7.407407407407407E-2</v>
      </c>
      <c r="Y44" s="3">
        <f t="shared" si="9"/>
        <v>-0.1111111111111111</v>
      </c>
      <c r="Z44" s="3">
        <f t="shared" si="9"/>
        <v>-0.1111111111111111</v>
      </c>
      <c r="AA44" s="3">
        <f t="shared" si="9"/>
        <v>-7.407407407407407E-2</v>
      </c>
    </row>
    <row r="45" spans="1:27" x14ac:dyDescent="0.3"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K45" s="3">
        <v>3.7037037037037035E-2</v>
      </c>
      <c r="L45" s="3">
        <v>0</v>
      </c>
      <c r="M45" s="3">
        <v>3.7037037037037035E-2</v>
      </c>
      <c r="N45" s="3">
        <v>3.7037037037037035E-2</v>
      </c>
      <c r="O45" s="3">
        <v>3.7037037037037035E-2</v>
      </c>
      <c r="P45" s="3">
        <v>7.407407407407407E-2</v>
      </c>
      <c r="Q45" s="3">
        <v>7.407407407407407E-2</v>
      </c>
      <c r="R45" s="3">
        <v>0</v>
      </c>
      <c r="T45" s="3">
        <f t="shared" ref="T45:T51" si="10">B45-K45</f>
        <v>-3.7037037037037035E-2</v>
      </c>
      <c r="U45" s="3">
        <f t="shared" ref="U45:U51" si="11">C45-L45</f>
        <v>1</v>
      </c>
      <c r="V45" s="3">
        <f t="shared" ref="V45:V51" si="12">D45-M45</f>
        <v>-3.7037037037037035E-2</v>
      </c>
      <c r="W45" s="3">
        <f t="shared" ref="W45:W51" si="13">E45-N45</f>
        <v>-3.7037037037037035E-2</v>
      </c>
      <c r="X45" s="3">
        <f t="shared" ref="X45:X51" si="14">F45-O45</f>
        <v>-3.7037037037037035E-2</v>
      </c>
      <c r="Y45" s="3">
        <f t="shared" ref="Y45:Y51" si="15">G45-P45</f>
        <v>-7.407407407407407E-2</v>
      </c>
      <c r="Z45" s="3">
        <f t="shared" ref="Z45:Z51" si="16">H45-Q45</f>
        <v>-7.407407407407407E-2</v>
      </c>
      <c r="AA45" s="3">
        <f t="shared" ref="AA45:AA51" si="17">I45-R45</f>
        <v>0</v>
      </c>
    </row>
    <row r="46" spans="1:27" x14ac:dyDescent="0.3"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K46" s="3">
        <v>0</v>
      </c>
      <c r="L46" s="3">
        <v>0.1111111111111111</v>
      </c>
      <c r="M46" s="3">
        <v>0</v>
      </c>
      <c r="N46" s="3">
        <v>0</v>
      </c>
      <c r="O46" s="3">
        <v>7.407407407407407E-2</v>
      </c>
      <c r="P46" s="3">
        <v>3.7037037037037035E-2</v>
      </c>
      <c r="Q46" s="3">
        <v>0</v>
      </c>
      <c r="R46" s="3">
        <v>7.407407407407407E-2</v>
      </c>
      <c r="T46" s="3">
        <f t="shared" si="10"/>
        <v>0</v>
      </c>
      <c r="U46" s="3">
        <f t="shared" si="11"/>
        <v>-0.1111111111111111</v>
      </c>
      <c r="V46" s="3">
        <f t="shared" si="12"/>
        <v>1</v>
      </c>
      <c r="W46" s="3">
        <f t="shared" si="13"/>
        <v>0</v>
      </c>
      <c r="X46" s="3">
        <f t="shared" si="14"/>
        <v>-7.407407407407407E-2</v>
      </c>
      <c r="Y46" s="3">
        <f t="shared" si="15"/>
        <v>-3.7037037037037035E-2</v>
      </c>
      <c r="Z46" s="3">
        <f t="shared" si="16"/>
        <v>0</v>
      </c>
      <c r="AA46" s="3">
        <f t="shared" si="17"/>
        <v>-7.407407407407407E-2</v>
      </c>
    </row>
    <row r="47" spans="1:27" x14ac:dyDescent="0.3"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K47" s="3">
        <v>0.14814814814814814</v>
      </c>
      <c r="L47" s="3">
        <v>0.14814814814814814</v>
      </c>
      <c r="M47" s="3">
        <v>0.14814814814814814</v>
      </c>
      <c r="N47" s="3">
        <v>0</v>
      </c>
      <c r="O47" s="3">
        <v>0.14814814814814814</v>
      </c>
      <c r="P47" s="3">
        <v>0.14814814814814814</v>
      </c>
      <c r="Q47" s="3">
        <v>0.14814814814814814</v>
      </c>
      <c r="R47" s="3">
        <v>0.1111111111111111</v>
      </c>
      <c r="T47" s="3">
        <f t="shared" si="10"/>
        <v>-0.14814814814814814</v>
      </c>
      <c r="U47" s="3">
        <f t="shared" si="11"/>
        <v>-0.14814814814814814</v>
      </c>
      <c r="V47" s="3">
        <f t="shared" si="12"/>
        <v>-0.14814814814814814</v>
      </c>
      <c r="W47" s="3">
        <f t="shared" si="13"/>
        <v>1</v>
      </c>
      <c r="X47" s="3">
        <f t="shared" si="14"/>
        <v>-0.14814814814814814</v>
      </c>
      <c r="Y47" s="3">
        <f t="shared" si="15"/>
        <v>-0.14814814814814814</v>
      </c>
      <c r="Z47" s="3">
        <f t="shared" si="16"/>
        <v>-0.14814814814814814</v>
      </c>
      <c r="AA47" s="3">
        <f t="shared" si="17"/>
        <v>-0.1111111111111111</v>
      </c>
    </row>
    <row r="48" spans="1:27" x14ac:dyDescent="0.3"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K48" s="3">
        <v>0.1111111111111111</v>
      </c>
      <c r="L48" s="3">
        <v>0.1111111111111111</v>
      </c>
      <c r="M48" s="3">
        <v>0.1111111111111111</v>
      </c>
      <c r="N48" s="3">
        <v>0</v>
      </c>
      <c r="O48" s="3">
        <v>0</v>
      </c>
      <c r="P48" s="3">
        <v>0.1111111111111111</v>
      </c>
      <c r="Q48" s="3">
        <v>0</v>
      </c>
      <c r="R48" s="3">
        <v>7.407407407407407E-2</v>
      </c>
      <c r="T48" s="3">
        <f t="shared" si="10"/>
        <v>-0.1111111111111111</v>
      </c>
      <c r="U48" s="3">
        <f t="shared" si="11"/>
        <v>-0.1111111111111111</v>
      </c>
      <c r="V48" s="3">
        <f t="shared" si="12"/>
        <v>-0.1111111111111111</v>
      </c>
      <c r="W48" s="3">
        <f t="shared" si="13"/>
        <v>0</v>
      </c>
      <c r="X48" s="3">
        <f t="shared" si="14"/>
        <v>1</v>
      </c>
      <c r="Y48" s="3">
        <f t="shared" si="15"/>
        <v>-0.1111111111111111</v>
      </c>
      <c r="Z48" s="3">
        <f t="shared" si="16"/>
        <v>0</v>
      </c>
      <c r="AA48" s="3">
        <f t="shared" si="17"/>
        <v>-7.407407407407407E-2</v>
      </c>
    </row>
    <row r="49" spans="2:27" x14ac:dyDescent="0.3"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K49" s="3">
        <v>0.1111111111111111</v>
      </c>
      <c r="L49" s="3">
        <v>7.407407407407407E-2</v>
      </c>
      <c r="M49" s="3">
        <v>3.7037037037037035E-2</v>
      </c>
      <c r="N49" s="3">
        <v>0</v>
      </c>
      <c r="O49" s="3">
        <v>3.7037037037037035E-2</v>
      </c>
      <c r="P49" s="3">
        <v>0</v>
      </c>
      <c r="Q49" s="3">
        <v>3.7037037037037035E-2</v>
      </c>
      <c r="R49" s="3">
        <v>7.407407407407407E-2</v>
      </c>
      <c r="T49" s="3">
        <f t="shared" si="10"/>
        <v>-0.1111111111111111</v>
      </c>
      <c r="U49" s="3">
        <f t="shared" si="11"/>
        <v>-7.407407407407407E-2</v>
      </c>
      <c r="V49" s="3">
        <f t="shared" si="12"/>
        <v>-3.7037037037037035E-2</v>
      </c>
      <c r="W49" s="3">
        <f t="shared" si="13"/>
        <v>0</v>
      </c>
      <c r="X49" s="3">
        <f t="shared" si="14"/>
        <v>-3.7037037037037035E-2</v>
      </c>
      <c r="Y49" s="3">
        <f t="shared" si="15"/>
        <v>1</v>
      </c>
      <c r="Z49" s="3">
        <f t="shared" si="16"/>
        <v>-3.7037037037037035E-2</v>
      </c>
      <c r="AA49" s="3">
        <f t="shared" si="17"/>
        <v>-7.407407407407407E-2</v>
      </c>
    </row>
    <row r="50" spans="2:27" x14ac:dyDescent="0.3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K50" s="3">
        <v>3.7037037037037035E-2</v>
      </c>
      <c r="L50" s="3">
        <v>7.407407407407407E-2</v>
      </c>
      <c r="M50" s="3">
        <v>7.407407407407407E-2</v>
      </c>
      <c r="N50" s="3">
        <v>0</v>
      </c>
      <c r="O50" s="3">
        <v>7.407407407407407E-2</v>
      </c>
      <c r="P50" s="3">
        <v>0.1111111111111111</v>
      </c>
      <c r="Q50" s="3">
        <v>0</v>
      </c>
      <c r="R50" s="3">
        <v>7.407407407407407E-2</v>
      </c>
      <c r="T50" s="3">
        <f t="shared" si="10"/>
        <v>-3.7037037037037035E-2</v>
      </c>
      <c r="U50" s="3">
        <f t="shared" si="11"/>
        <v>-7.407407407407407E-2</v>
      </c>
      <c r="V50" s="3">
        <f t="shared" si="12"/>
        <v>-7.407407407407407E-2</v>
      </c>
      <c r="W50" s="3">
        <f t="shared" si="13"/>
        <v>0</v>
      </c>
      <c r="X50" s="3">
        <f t="shared" si="14"/>
        <v>-7.407407407407407E-2</v>
      </c>
      <c r="Y50" s="3">
        <f t="shared" si="15"/>
        <v>-0.1111111111111111</v>
      </c>
      <c r="Z50" s="3">
        <f t="shared" si="16"/>
        <v>1</v>
      </c>
      <c r="AA50" s="3">
        <f t="shared" si="17"/>
        <v>-7.407407407407407E-2</v>
      </c>
    </row>
    <row r="51" spans="2:27" x14ac:dyDescent="0.3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K51" s="3">
        <v>3.7037037037037035E-2</v>
      </c>
      <c r="L51" s="3">
        <v>0.1111111111111111</v>
      </c>
      <c r="M51" s="3">
        <v>0.1111111111111111</v>
      </c>
      <c r="N51" s="3">
        <v>0</v>
      </c>
      <c r="O51" s="3">
        <v>3.7037037037037035E-2</v>
      </c>
      <c r="P51" s="3">
        <v>3.7037037037037035E-2</v>
      </c>
      <c r="Q51" s="3">
        <v>0</v>
      </c>
      <c r="R51" s="3">
        <v>0</v>
      </c>
      <c r="T51" s="3">
        <f t="shared" si="10"/>
        <v>-3.7037037037037035E-2</v>
      </c>
      <c r="U51" s="3">
        <f t="shared" si="11"/>
        <v>-0.1111111111111111</v>
      </c>
      <c r="V51" s="3">
        <f t="shared" si="12"/>
        <v>-0.1111111111111111</v>
      </c>
      <c r="W51" s="3">
        <f t="shared" si="13"/>
        <v>0</v>
      </c>
      <c r="X51" s="3">
        <f t="shared" si="14"/>
        <v>-3.7037037037037035E-2</v>
      </c>
      <c r="Y51" s="3">
        <f t="shared" si="15"/>
        <v>-3.7037037037037035E-2</v>
      </c>
      <c r="Z51" s="3">
        <f t="shared" si="16"/>
        <v>0</v>
      </c>
      <c r="AA51" s="3">
        <f t="shared" si="17"/>
        <v>1</v>
      </c>
    </row>
    <row r="54" spans="2:27" x14ac:dyDescent="0.3">
      <c r="I54" t="s">
        <v>18</v>
      </c>
      <c r="K54" t="s">
        <v>19</v>
      </c>
      <c r="T54" t="s">
        <v>17</v>
      </c>
    </row>
    <row r="55" spans="2:27" x14ac:dyDescent="0.3">
      <c r="R55" t="s">
        <v>20</v>
      </c>
    </row>
    <row r="56" spans="2:27" x14ac:dyDescent="0.3">
      <c r="J56" s="3" cm="1">
        <f t="array" ref="J56:Q63">MMULT(K44:R51,T56:AA63)</f>
        <v>5.493739091737912E-2</v>
      </c>
      <c r="K56" s="3">
        <v>0.15056666882075342</v>
      </c>
      <c r="L56" s="3">
        <v>0.13473303874770798</v>
      </c>
      <c r="M56" s="3">
        <v>4.4648298508819718E-2</v>
      </c>
      <c r="N56" s="3">
        <v>0.12187740119008723</v>
      </c>
      <c r="O56" s="3">
        <v>0.17387556454985567</v>
      </c>
      <c r="P56" s="3">
        <v>0.14142275070291771</v>
      </c>
      <c r="Q56" s="3">
        <v>0.12546804399045758</v>
      </c>
      <c r="R56">
        <f>SUM(J56:Q56)</f>
        <v>0.9475291574279785</v>
      </c>
      <c r="T56" s="3" cm="1">
        <f t="array" ref="T56:AA63">MINVERSE(T44:AA51)</f>
        <v>1.0549373909173791</v>
      </c>
      <c r="U56" s="3">
        <v>0.15056666882075342</v>
      </c>
      <c r="V56" s="3">
        <v>0.13473303874770798</v>
      </c>
      <c r="W56" s="3">
        <v>4.4648298508819718E-2</v>
      </c>
      <c r="X56" s="3">
        <v>0.12187740119008723</v>
      </c>
      <c r="Y56" s="3">
        <v>0.17387556454985567</v>
      </c>
      <c r="Z56" s="3">
        <v>0.14142275070291771</v>
      </c>
      <c r="AA56" s="3">
        <v>0.12546804399045758</v>
      </c>
    </row>
    <row r="57" spans="2:27" x14ac:dyDescent="0.3">
      <c r="J57" s="3">
        <v>6.993496891170474E-2</v>
      </c>
      <c r="K57" s="3">
        <v>4.6435722566917415E-2</v>
      </c>
      <c r="L57" s="3">
        <v>7.288600028109099E-2</v>
      </c>
      <c r="M57" s="3">
        <v>4.1347062647356367E-2</v>
      </c>
      <c r="N57" s="3">
        <v>6.8075453621149806E-2</v>
      </c>
      <c r="O57" s="3">
        <v>0.11362022344095768</v>
      </c>
      <c r="P57" s="3">
        <v>9.5617956514790062E-2</v>
      </c>
      <c r="Q57" s="3">
        <v>3.5715199758572437E-2</v>
      </c>
      <c r="R57">
        <f t="shared" ref="R57:R63" si="18">SUM(J57:Q57)</f>
        <v>0.54363258774253953</v>
      </c>
      <c r="T57" s="3">
        <v>6.993496891170474E-2</v>
      </c>
      <c r="U57" s="3">
        <v>1.0464357225669172</v>
      </c>
      <c r="V57" s="3">
        <v>7.288600028109099E-2</v>
      </c>
      <c r="W57" s="3">
        <v>4.1347062647356374E-2</v>
      </c>
      <c r="X57" s="3">
        <v>6.8075453621149792E-2</v>
      </c>
      <c r="Y57" s="3">
        <v>0.11362022344095768</v>
      </c>
      <c r="Z57" s="3">
        <v>9.5617956514790048E-2</v>
      </c>
      <c r="AA57" s="3">
        <v>3.5715199758572444E-2</v>
      </c>
    </row>
    <row r="58" spans="2:27" x14ac:dyDescent="0.3">
      <c r="J58" s="3">
        <v>2.8241910554719873E-2</v>
      </c>
      <c r="K58" s="3">
        <v>0.14467654857253442</v>
      </c>
      <c r="L58" s="3">
        <v>3.2743257419030718E-2</v>
      </c>
      <c r="M58" s="3">
        <v>6.4043873750834921E-3</v>
      </c>
      <c r="N58" s="3">
        <v>9.2151888219630398E-2</v>
      </c>
      <c r="O58" s="3">
        <v>6.864563746004268E-2</v>
      </c>
      <c r="P58" s="3">
        <v>1.7346000584059443E-2</v>
      </c>
      <c r="Q58" s="3">
        <v>9.2498909281489516E-2</v>
      </c>
      <c r="R58">
        <f t="shared" si="18"/>
        <v>0.48270853946659054</v>
      </c>
      <c r="T58" s="3">
        <v>2.824191055471988E-2</v>
      </c>
      <c r="U58" s="3">
        <v>0.14467654857253442</v>
      </c>
      <c r="V58" s="3">
        <v>1.0327432574190305</v>
      </c>
      <c r="W58" s="3">
        <v>6.4043873750834921E-3</v>
      </c>
      <c r="X58" s="3">
        <v>9.2151888219630412E-2</v>
      </c>
      <c r="Y58" s="3">
        <v>6.8645637460042666E-2</v>
      </c>
      <c r="Z58" s="3">
        <v>1.7346000584059447E-2</v>
      </c>
      <c r="AA58" s="3">
        <v>9.249890928148953E-2</v>
      </c>
    </row>
    <row r="59" spans="2:27" x14ac:dyDescent="0.3">
      <c r="J59" s="3">
        <v>0.23101960035975558</v>
      </c>
      <c r="K59" s="3">
        <v>0.27854020379543937</v>
      </c>
      <c r="L59" s="3">
        <v>0.25122165285260178</v>
      </c>
      <c r="M59" s="3">
        <v>1.8872585339081295E-2</v>
      </c>
      <c r="N59" s="3">
        <v>0.22946754504809938</v>
      </c>
      <c r="O59" s="3">
        <v>0.26247612069424764</v>
      </c>
      <c r="P59" s="3">
        <v>0.20696687669335989</v>
      </c>
      <c r="Q59" s="3">
        <v>0.20070079064123603</v>
      </c>
      <c r="R59">
        <f t="shared" si="18"/>
        <v>1.6792653754238209</v>
      </c>
      <c r="T59" s="3">
        <v>0.23101960035975561</v>
      </c>
      <c r="U59" s="3">
        <v>0.27854020379543937</v>
      </c>
      <c r="V59" s="3">
        <v>0.25122165285260178</v>
      </c>
      <c r="W59" s="3">
        <v>1.0188725853390812</v>
      </c>
      <c r="X59" s="3">
        <v>0.22946754504809935</v>
      </c>
      <c r="Y59" s="3">
        <v>0.26247612069424764</v>
      </c>
      <c r="Z59" s="3">
        <v>0.20696687669335989</v>
      </c>
      <c r="AA59" s="3">
        <v>0.200700790641236</v>
      </c>
    </row>
    <row r="60" spans="2:27" x14ac:dyDescent="0.3">
      <c r="J60" s="3">
        <v>0.1477433197274261</v>
      </c>
      <c r="K60" s="3">
        <v>0.17364963722924309</v>
      </c>
      <c r="L60" s="3">
        <v>0.15669891117484264</v>
      </c>
      <c r="M60" s="3">
        <v>1.1903442850247007E-2</v>
      </c>
      <c r="N60" s="3">
        <v>4.3750753919581491E-2</v>
      </c>
      <c r="O60" s="3">
        <v>0.16122250717352596</v>
      </c>
      <c r="P60" s="3">
        <v>3.7013537489454747E-2</v>
      </c>
      <c r="Q60" s="3">
        <v>0.11587290324149641</v>
      </c>
      <c r="R60">
        <f t="shared" si="18"/>
        <v>0.84785501280581754</v>
      </c>
      <c r="T60" s="3">
        <v>0.1477433197274261</v>
      </c>
      <c r="U60" s="3">
        <v>0.17364963722924306</v>
      </c>
      <c r="V60" s="3">
        <v>0.15669891117484269</v>
      </c>
      <c r="W60" s="3">
        <v>1.1903442850247008E-2</v>
      </c>
      <c r="X60" s="3">
        <v>1.0437507539195816</v>
      </c>
      <c r="Y60" s="3">
        <v>0.16122250717352596</v>
      </c>
      <c r="Z60" s="3">
        <v>3.7013537489454747E-2</v>
      </c>
      <c r="AA60" s="3">
        <v>0.11587290324149642</v>
      </c>
    </row>
    <row r="61" spans="2:27" x14ac:dyDescent="0.3">
      <c r="J61" s="3">
        <v>0.13624339135081162</v>
      </c>
      <c r="K61" s="3">
        <v>0.12192150800487803</v>
      </c>
      <c r="L61" s="3">
        <v>7.8885792628196102E-2</v>
      </c>
      <c r="M61" s="3">
        <v>9.5616629390996143E-3</v>
      </c>
      <c r="N61" s="3">
        <v>6.9291506754344992E-2</v>
      </c>
      <c r="O61" s="3">
        <v>4.7228445290702449E-2</v>
      </c>
      <c r="P61" s="3">
        <v>6.4372158781825617E-2</v>
      </c>
      <c r="Q61" s="3">
        <v>0.10447139179366891</v>
      </c>
      <c r="R61">
        <f t="shared" si="18"/>
        <v>0.63197585754352736</v>
      </c>
      <c r="T61" s="3">
        <v>0.13624339135081159</v>
      </c>
      <c r="U61" s="3">
        <v>0.12192150800487808</v>
      </c>
      <c r="V61" s="3">
        <v>7.8885792628196116E-2</v>
      </c>
      <c r="W61" s="3">
        <v>9.5616629390996195E-3</v>
      </c>
      <c r="X61" s="3">
        <v>6.9291506754344978E-2</v>
      </c>
      <c r="Y61" s="3">
        <v>1.0472284452907026</v>
      </c>
      <c r="Z61" s="3">
        <v>6.4372158781825617E-2</v>
      </c>
      <c r="AA61" s="3">
        <v>0.10447139179366891</v>
      </c>
    </row>
    <row r="62" spans="2:27" x14ac:dyDescent="0.3">
      <c r="J62" s="3">
        <v>7.6907578177561983E-2</v>
      </c>
      <c r="K62" s="3">
        <v>0.13124421743952186</v>
      </c>
      <c r="L62" s="3">
        <v>0.11737678106944073</v>
      </c>
      <c r="M62" s="3">
        <v>7.7093257635956983E-3</v>
      </c>
      <c r="N62" s="3">
        <v>0.10610332294247811</v>
      </c>
      <c r="O62" s="3">
        <v>0.15353465622339041</v>
      </c>
      <c r="P62" s="3">
        <v>2.5095671432944548E-2</v>
      </c>
      <c r="Q62" s="3">
        <v>0.11041348136971921</v>
      </c>
      <c r="R62">
        <f t="shared" si="18"/>
        <v>0.72838503441865243</v>
      </c>
      <c r="T62" s="3">
        <v>7.6907578177561983E-2</v>
      </c>
      <c r="U62" s="3">
        <v>0.13124421743952189</v>
      </c>
      <c r="V62" s="3">
        <v>0.11737678106944073</v>
      </c>
      <c r="W62" s="3">
        <v>7.7093257635956983E-3</v>
      </c>
      <c r="X62" s="3">
        <v>0.1061033229424781</v>
      </c>
      <c r="Y62" s="3">
        <v>0.15353465622339035</v>
      </c>
      <c r="Z62" s="3">
        <v>1.0250956714329444</v>
      </c>
      <c r="AA62" s="3">
        <v>0.11041348136971919</v>
      </c>
    </row>
    <row r="63" spans="2:27" x14ac:dyDescent="0.3">
      <c r="J63" s="3">
        <v>6.0498323718329278E-2</v>
      </c>
      <c r="K63" s="3">
        <v>0.14886943064715666</v>
      </c>
      <c r="L63" s="3">
        <v>0.13656316724633744</v>
      </c>
      <c r="M63" s="3">
        <v>7.754361272795776E-3</v>
      </c>
      <c r="N63" s="3">
        <v>6.3540803236531648E-2</v>
      </c>
      <c r="O63" s="3">
        <v>7.1449040730262411E-2</v>
      </c>
      <c r="P63" s="3">
        <v>2.1544456232249869E-2</v>
      </c>
      <c r="Q63" s="3">
        <v>2.7053876523918843E-2</v>
      </c>
      <c r="R63">
        <f t="shared" si="18"/>
        <v>0.53727345960758199</v>
      </c>
      <c r="T63" s="3">
        <v>6.0498323718329292E-2</v>
      </c>
      <c r="U63" s="3">
        <v>0.14886943064715666</v>
      </c>
      <c r="V63" s="3">
        <v>0.13656316724633746</v>
      </c>
      <c r="W63" s="3">
        <v>7.7543612727957768E-3</v>
      </c>
      <c r="X63" s="3">
        <v>6.3540803236531634E-2</v>
      </c>
      <c r="Y63" s="3">
        <v>7.1449040730262411E-2</v>
      </c>
      <c r="Z63" s="3">
        <v>2.1544456232249876E-2</v>
      </c>
      <c r="AA63" s="3">
        <v>1.027053876523919</v>
      </c>
    </row>
    <row r="64" spans="2:27" x14ac:dyDescent="0.3">
      <c r="I64" t="s">
        <v>21</v>
      </c>
      <c r="J64">
        <f>SUM(J56:J63)</f>
        <v>0.80552648371768831</v>
      </c>
      <c r="K64">
        <f t="shared" ref="K64:Q64" si="19">SUM(K56:K63)</f>
        <v>1.1959039370764442</v>
      </c>
      <c r="L64">
        <f t="shared" si="19"/>
        <v>0.98110860141924838</v>
      </c>
      <c r="M64">
        <f t="shared" si="19"/>
        <v>0.14820112669607899</v>
      </c>
      <c r="N64">
        <f t="shared" si="19"/>
        <v>0.79425867493190316</v>
      </c>
      <c r="O64">
        <f t="shared" si="19"/>
        <v>1.0520521955629849</v>
      </c>
      <c r="P64">
        <f t="shared" si="19"/>
        <v>0.60937940843160188</v>
      </c>
      <c r="Q64">
        <f t="shared" si="19"/>
        <v>0.81219459660055893</v>
      </c>
    </row>
    <row r="69" spans="10:15" x14ac:dyDescent="0.3">
      <c r="J69" t="s">
        <v>20</v>
      </c>
      <c r="K69" t="s">
        <v>22</v>
      </c>
      <c r="M69" s="3" t="s">
        <v>23</v>
      </c>
      <c r="N69" s="3" t="s">
        <v>24</v>
      </c>
      <c r="O69" s="5" t="s">
        <v>27</v>
      </c>
    </row>
    <row r="70" spans="10:15" x14ac:dyDescent="0.3">
      <c r="J70">
        <v>0.9475291574279785</v>
      </c>
      <c r="K70">
        <v>0.80552648371768831</v>
      </c>
      <c r="M70" s="3">
        <f>J70+K70</f>
        <v>1.7530556411456668</v>
      </c>
      <c r="N70" s="3">
        <f>J70-K70</f>
        <v>0.14200267371029018</v>
      </c>
      <c r="O70" t="s">
        <v>26</v>
      </c>
    </row>
    <row r="71" spans="10:15" x14ac:dyDescent="0.3">
      <c r="J71">
        <v>0.54363258774253953</v>
      </c>
      <c r="K71">
        <v>1.1959039370764442</v>
      </c>
      <c r="M71" s="3">
        <f t="shared" ref="M71:M77" si="20">J71+K71</f>
        <v>1.7395365248189836</v>
      </c>
      <c r="N71" s="3">
        <f t="shared" ref="N71:N77" si="21">J71-K71</f>
        <v>-0.65227134933390463</v>
      </c>
      <c r="O71" t="s">
        <v>25</v>
      </c>
    </row>
    <row r="72" spans="10:15" x14ac:dyDescent="0.3">
      <c r="J72">
        <v>0.48270853946659054</v>
      </c>
      <c r="K72">
        <v>0.98110860141924838</v>
      </c>
      <c r="M72" s="3">
        <f t="shared" si="20"/>
        <v>1.4638171408858389</v>
      </c>
      <c r="N72" s="3">
        <f t="shared" si="21"/>
        <v>-0.49840006195265785</v>
      </c>
      <c r="O72" t="s">
        <v>25</v>
      </c>
    </row>
    <row r="73" spans="10:15" x14ac:dyDescent="0.3">
      <c r="J73">
        <v>1.6792653754238209</v>
      </c>
      <c r="K73">
        <v>0.14820112669607899</v>
      </c>
      <c r="M73" s="3">
        <f t="shared" si="20"/>
        <v>1.8274665021198999</v>
      </c>
      <c r="N73" s="3">
        <f t="shared" si="21"/>
        <v>1.5310642487277419</v>
      </c>
      <c r="O73" t="s">
        <v>26</v>
      </c>
    </row>
    <row r="74" spans="10:15" x14ac:dyDescent="0.3">
      <c r="J74">
        <v>0.84785501280581754</v>
      </c>
      <c r="K74">
        <v>0.79425867493190316</v>
      </c>
      <c r="M74" s="3">
        <f t="shared" si="20"/>
        <v>1.6421136877377207</v>
      </c>
      <c r="N74" s="3">
        <f t="shared" si="21"/>
        <v>5.3596337873914379E-2</v>
      </c>
      <c r="O74" t="s">
        <v>26</v>
      </c>
    </row>
    <row r="75" spans="10:15" x14ac:dyDescent="0.3">
      <c r="J75">
        <v>0.63197585754352736</v>
      </c>
      <c r="K75">
        <v>1.0520521955629849</v>
      </c>
      <c r="M75" s="3">
        <f t="shared" si="20"/>
        <v>1.6840280531065122</v>
      </c>
      <c r="N75" s="3">
        <f t="shared" si="21"/>
        <v>-0.42007633801945754</v>
      </c>
      <c r="O75" t="s">
        <v>25</v>
      </c>
    </row>
    <row r="76" spans="10:15" x14ac:dyDescent="0.3">
      <c r="J76">
        <v>0.72838503441865243</v>
      </c>
      <c r="K76">
        <v>0.60937940843160188</v>
      </c>
      <c r="M76" s="3">
        <f t="shared" si="20"/>
        <v>1.3377644428502542</v>
      </c>
      <c r="N76" s="3">
        <f t="shared" si="21"/>
        <v>0.11900562598705056</v>
      </c>
      <c r="O76" t="s">
        <v>26</v>
      </c>
    </row>
    <row r="77" spans="10:15" x14ac:dyDescent="0.3">
      <c r="J77">
        <v>0.53727345960758199</v>
      </c>
      <c r="K77">
        <v>0.81219459660055893</v>
      </c>
      <c r="M77" s="3">
        <f t="shared" si="20"/>
        <v>1.3494680562081409</v>
      </c>
      <c r="N77" s="3">
        <f t="shared" si="21"/>
        <v>-0.27492113699297693</v>
      </c>
      <c r="O77" t="s">
        <v>25</v>
      </c>
    </row>
    <row r="80" spans="10:15" x14ac:dyDescent="0.3">
      <c r="J80" t="s">
        <v>28</v>
      </c>
    </row>
    <row r="81" spans="9:17" x14ac:dyDescent="0.3">
      <c r="J81" t="s">
        <v>30</v>
      </c>
      <c r="K81" t="s">
        <v>31</v>
      </c>
      <c r="L81" t="s">
        <v>32</v>
      </c>
      <c r="M81" t="s">
        <v>36</v>
      </c>
      <c r="N81" t="s">
        <v>34</v>
      </c>
      <c r="O81" t="s">
        <v>35</v>
      </c>
      <c r="P81" t="s">
        <v>37</v>
      </c>
      <c r="Q81" t="s">
        <v>33</v>
      </c>
    </row>
    <row r="82" spans="9:17" x14ac:dyDescent="0.3">
      <c r="I82" t="s">
        <v>30</v>
      </c>
      <c r="J82" s="3">
        <v>5.493739091737912E-2</v>
      </c>
      <c r="K82" s="6">
        <v>0.15056666882075342</v>
      </c>
      <c r="L82" s="6">
        <v>0.13473303874770798</v>
      </c>
      <c r="M82" s="3">
        <v>4.4648298508819718E-2</v>
      </c>
      <c r="N82" s="6">
        <v>0.12187740119008723</v>
      </c>
      <c r="O82" s="6">
        <v>0.17387556454985567</v>
      </c>
      <c r="P82" s="6">
        <v>0.14142275070291771</v>
      </c>
      <c r="Q82" s="6">
        <v>0.12546804399045758</v>
      </c>
    </row>
    <row r="83" spans="9:17" x14ac:dyDescent="0.3">
      <c r="I83" t="s">
        <v>31</v>
      </c>
      <c r="J83" s="3">
        <v>6.993496891170474E-2</v>
      </c>
      <c r="K83" s="3">
        <v>4.6435722566917415E-2</v>
      </c>
      <c r="L83" s="3">
        <v>7.288600028109099E-2</v>
      </c>
      <c r="M83" s="3">
        <v>4.1347062647356367E-2</v>
      </c>
      <c r="N83" s="3">
        <v>6.8075453621149806E-2</v>
      </c>
      <c r="O83" s="6">
        <v>0.11362022344095768</v>
      </c>
      <c r="P83" s="3">
        <v>9.5617956514790062E-2</v>
      </c>
      <c r="Q83" s="3">
        <v>3.5715199758572437E-2</v>
      </c>
    </row>
    <row r="84" spans="9:17" x14ac:dyDescent="0.3">
      <c r="I84" t="s">
        <v>32</v>
      </c>
      <c r="J84" s="3">
        <v>2.8241910554719873E-2</v>
      </c>
      <c r="K84" s="6">
        <v>0.14467654857253442</v>
      </c>
      <c r="L84" s="3">
        <v>3.2743257419030718E-2</v>
      </c>
      <c r="M84" s="3">
        <v>6.4043873750834921E-3</v>
      </c>
      <c r="N84" s="3">
        <v>9.2151888219630398E-2</v>
      </c>
      <c r="O84" s="3">
        <v>6.864563746004268E-2</v>
      </c>
      <c r="P84" s="3">
        <v>1.7346000584059443E-2</v>
      </c>
      <c r="Q84" s="3">
        <v>9.2498909281489516E-2</v>
      </c>
    </row>
    <row r="85" spans="9:17" x14ac:dyDescent="0.3">
      <c r="I85" t="s">
        <v>36</v>
      </c>
      <c r="J85" s="6">
        <v>0.23101960035975558</v>
      </c>
      <c r="K85" s="6">
        <v>0.27854020379543937</v>
      </c>
      <c r="L85" s="6">
        <v>0.25122165285260178</v>
      </c>
      <c r="M85" s="3">
        <v>1.8872585339081295E-2</v>
      </c>
      <c r="N85" s="6">
        <v>0.22946754504809938</v>
      </c>
      <c r="O85" s="6">
        <v>0.26247612069424764</v>
      </c>
      <c r="P85" s="6">
        <v>0.20696687669335989</v>
      </c>
      <c r="Q85" s="6">
        <v>0.20070079064123603</v>
      </c>
    </row>
    <row r="86" spans="9:17" x14ac:dyDescent="0.3">
      <c r="I86" t="s">
        <v>34</v>
      </c>
      <c r="J86" s="6">
        <v>0.1477433197274261</v>
      </c>
      <c r="K86" s="6">
        <v>0.17364963722924309</v>
      </c>
      <c r="L86" s="6">
        <v>0.15669891117484264</v>
      </c>
      <c r="M86" s="3">
        <v>1.1903442850247007E-2</v>
      </c>
      <c r="N86" s="3">
        <v>4.3750753919581491E-2</v>
      </c>
      <c r="O86" s="6">
        <v>0.16122250717352596</v>
      </c>
      <c r="P86" s="3">
        <v>3.7013537489454747E-2</v>
      </c>
      <c r="Q86" s="6">
        <v>0.11587290324149641</v>
      </c>
    </row>
    <row r="87" spans="9:17" x14ac:dyDescent="0.3">
      <c r="I87" t="s">
        <v>35</v>
      </c>
      <c r="J87" s="6">
        <v>0.13624339135081162</v>
      </c>
      <c r="K87" s="6">
        <v>0.12192150800487803</v>
      </c>
      <c r="L87" s="3">
        <v>7.8885792628196102E-2</v>
      </c>
      <c r="M87" s="3">
        <v>9.5616629390996143E-3</v>
      </c>
      <c r="N87" s="3">
        <v>6.9291506754344992E-2</v>
      </c>
      <c r="O87" s="3">
        <v>4.7228445290702449E-2</v>
      </c>
      <c r="P87" s="3">
        <v>6.4372158781825617E-2</v>
      </c>
      <c r="Q87" s="3">
        <v>0.10447139179366891</v>
      </c>
    </row>
    <row r="88" spans="9:17" x14ac:dyDescent="0.3">
      <c r="I88" t="s">
        <v>37</v>
      </c>
      <c r="J88" s="3">
        <v>7.6907578177561983E-2</v>
      </c>
      <c r="K88" s="6">
        <v>0.13124421743952186</v>
      </c>
      <c r="L88" s="6">
        <v>0.11737678106944073</v>
      </c>
      <c r="M88" s="3">
        <v>7.7093257635956983E-3</v>
      </c>
      <c r="N88" s="6">
        <v>0.10610332294247811</v>
      </c>
      <c r="O88" s="6">
        <v>0.15353465622339041</v>
      </c>
      <c r="P88" s="3">
        <v>2.5095671432944548E-2</v>
      </c>
      <c r="Q88" s="6">
        <v>0.11041348136971921</v>
      </c>
    </row>
    <row r="89" spans="9:17" x14ac:dyDescent="0.3">
      <c r="I89" t="s">
        <v>33</v>
      </c>
      <c r="J89" s="3">
        <v>6.0498323718329278E-2</v>
      </c>
      <c r="K89" s="6">
        <v>0.14886943064715666</v>
      </c>
      <c r="L89" s="6">
        <v>0.13656316724633744</v>
      </c>
      <c r="M89" s="3">
        <v>7.754361272795776E-3</v>
      </c>
      <c r="N89" s="3">
        <v>6.3540803236531648E-2</v>
      </c>
      <c r="O89" s="3">
        <v>7.1449040730262411E-2</v>
      </c>
      <c r="P89" s="3">
        <v>2.1544456232249869E-2</v>
      </c>
      <c r="Q89" s="3">
        <v>2.7053876523918843E-2</v>
      </c>
    </row>
    <row r="92" spans="9:17" x14ac:dyDescent="0.3">
      <c r="J92" t="s">
        <v>29</v>
      </c>
      <c r="L92" s="1">
        <f>AVERAGE(J82:Q89)</f>
        <v>9.997851600682045E-2</v>
      </c>
    </row>
    <row r="94" spans="9:17" x14ac:dyDescent="0.3">
      <c r="K94" t="s">
        <v>38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42EB-EEFA-4924-81C1-6B6F688DECDF}">
  <dimension ref="A1:R63"/>
  <sheetViews>
    <sheetView topLeftCell="A37" workbookViewId="0">
      <selection activeCell="D62" sqref="D62"/>
    </sheetView>
  </sheetViews>
  <sheetFormatPr defaultRowHeight="14.4" x14ac:dyDescent="0.3"/>
  <cols>
    <col min="1" max="1" width="10.77734375" customWidth="1"/>
    <col min="4" max="4" width="14.21875" customWidth="1"/>
  </cols>
  <sheetData>
    <row r="1" spans="2:7" x14ac:dyDescent="0.3">
      <c r="G1" t="s">
        <v>39</v>
      </c>
    </row>
    <row r="2" spans="2:7" x14ac:dyDescent="0.3">
      <c r="B2" s="3">
        <v>0</v>
      </c>
      <c r="C2" s="3">
        <v>2.67</v>
      </c>
      <c r="D2" s="3">
        <v>2.33</v>
      </c>
      <c r="E2" s="3">
        <v>2</v>
      </c>
      <c r="F2" s="3">
        <v>2.33</v>
      </c>
      <c r="G2" s="2">
        <f>SUM(B2:F2)</f>
        <v>9.33</v>
      </c>
    </row>
    <row r="3" spans="2:7" x14ac:dyDescent="0.3">
      <c r="B3" s="3">
        <v>2.33</v>
      </c>
      <c r="C3" s="3">
        <v>0</v>
      </c>
      <c r="D3" s="3">
        <v>2.33</v>
      </c>
      <c r="E3" s="3">
        <v>2</v>
      </c>
      <c r="F3" s="3">
        <v>2.33</v>
      </c>
      <c r="G3">
        <f t="shared" ref="G3:G6" si="0">SUM(B3:F3)</f>
        <v>8.99</v>
      </c>
    </row>
    <row r="4" spans="2:7" x14ac:dyDescent="0.3">
      <c r="B4" s="3">
        <v>0.67</v>
      </c>
      <c r="C4" s="3">
        <v>1.33</v>
      </c>
      <c r="D4" s="3">
        <v>0</v>
      </c>
      <c r="E4" s="3">
        <v>1.67</v>
      </c>
      <c r="F4" s="3">
        <v>2</v>
      </c>
      <c r="G4">
        <f t="shared" si="0"/>
        <v>5.67</v>
      </c>
    </row>
    <row r="5" spans="2:7" x14ac:dyDescent="0.3">
      <c r="B5" s="3">
        <v>1.33</v>
      </c>
      <c r="C5" s="3">
        <v>2</v>
      </c>
      <c r="D5" s="3">
        <v>2.33</v>
      </c>
      <c r="E5" s="3">
        <v>0</v>
      </c>
      <c r="F5" s="3">
        <v>2.33</v>
      </c>
      <c r="G5">
        <f t="shared" si="0"/>
        <v>7.99</v>
      </c>
    </row>
    <row r="6" spans="2:7" x14ac:dyDescent="0.3">
      <c r="B6" s="3">
        <v>1.67</v>
      </c>
      <c r="C6" s="3">
        <v>1.67</v>
      </c>
      <c r="D6" s="3">
        <v>1.67</v>
      </c>
      <c r="E6" s="3">
        <v>2</v>
      </c>
      <c r="F6" s="3">
        <v>0</v>
      </c>
      <c r="G6">
        <f t="shared" si="0"/>
        <v>7.01</v>
      </c>
    </row>
    <row r="7" spans="2:7" x14ac:dyDescent="0.3">
      <c r="F7" t="s">
        <v>40</v>
      </c>
      <c r="G7">
        <f>MAX(G2:G6)</f>
        <v>9.33</v>
      </c>
    </row>
    <row r="10" spans="2:7" x14ac:dyDescent="0.3">
      <c r="B10" s="1" t="s">
        <v>41</v>
      </c>
    </row>
    <row r="12" spans="2:7" x14ac:dyDescent="0.3">
      <c r="B12" s="3">
        <f>B2/$G7</f>
        <v>0</v>
      </c>
      <c r="C12" s="3">
        <f t="shared" ref="C12:F12" si="1">C2/$G7</f>
        <v>0.28617363344051444</v>
      </c>
      <c r="D12" s="3">
        <f t="shared" si="1"/>
        <v>0.2497320471596999</v>
      </c>
      <c r="E12" s="3">
        <f t="shared" si="1"/>
        <v>0.21436227224008575</v>
      </c>
      <c r="F12" s="3">
        <f t="shared" si="1"/>
        <v>0.2497320471596999</v>
      </c>
    </row>
    <row r="13" spans="2:7" x14ac:dyDescent="0.3">
      <c r="B13" s="3">
        <f>B3/$G7</f>
        <v>0.2497320471596999</v>
      </c>
      <c r="C13" s="3">
        <f t="shared" ref="C13:F13" si="2">C3/$G7</f>
        <v>0</v>
      </c>
      <c r="D13" s="3">
        <f t="shared" si="2"/>
        <v>0.2497320471596999</v>
      </c>
      <c r="E13" s="3">
        <f t="shared" si="2"/>
        <v>0.21436227224008575</v>
      </c>
      <c r="F13" s="3">
        <f t="shared" si="2"/>
        <v>0.2497320471596999</v>
      </c>
    </row>
    <row r="14" spans="2:7" x14ac:dyDescent="0.3">
      <c r="B14" s="3">
        <f>B4/$G7</f>
        <v>7.1811361200428733E-2</v>
      </c>
      <c r="C14" s="3">
        <f t="shared" ref="C14:F14" si="3">C4/$G7</f>
        <v>0.14255091103965703</v>
      </c>
      <c r="D14" s="3">
        <f t="shared" si="3"/>
        <v>0</v>
      </c>
      <c r="E14" s="3">
        <f t="shared" si="3"/>
        <v>0.17899249732047159</v>
      </c>
      <c r="F14" s="3">
        <f t="shared" si="3"/>
        <v>0.21436227224008575</v>
      </c>
    </row>
    <row r="15" spans="2:7" x14ac:dyDescent="0.3">
      <c r="B15" s="3">
        <f>B5/$G7</f>
        <v>0.14255091103965703</v>
      </c>
      <c r="C15" s="3">
        <f t="shared" ref="C15:F15" si="4">C5/$G7</f>
        <v>0.21436227224008575</v>
      </c>
      <c r="D15" s="3">
        <f t="shared" si="4"/>
        <v>0.2497320471596999</v>
      </c>
      <c r="E15" s="3">
        <f t="shared" si="4"/>
        <v>0</v>
      </c>
      <c r="F15" s="3">
        <f t="shared" si="4"/>
        <v>0.2497320471596999</v>
      </c>
    </row>
    <row r="16" spans="2:7" x14ac:dyDescent="0.3">
      <c r="B16" s="3">
        <f>B6/$G7</f>
        <v>0.17899249732047159</v>
      </c>
      <c r="C16" s="3">
        <f t="shared" ref="C16:F16" si="5">C6/$G7</f>
        <v>0.17899249732047159</v>
      </c>
      <c r="D16" s="3">
        <f t="shared" si="5"/>
        <v>0.17899249732047159</v>
      </c>
      <c r="E16" s="3">
        <f t="shared" si="5"/>
        <v>0.21436227224008575</v>
      </c>
      <c r="F16" s="3">
        <f t="shared" si="5"/>
        <v>0</v>
      </c>
    </row>
    <row r="18" spans="1:18" x14ac:dyDescent="0.3">
      <c r="A18" t="s">
        <v>44</v>
      </c>
    </row>
    <row r="19" spans="1:18" x14ac:dyDescent="0.3">
      <c r="B19" t="s">
        <v>43</v>
      </c>
      <c r="H19" t="s">
        <v>42</v>
      </c>
      <c r="N19" t="s">
        <v>46</v>
      </c>
    </row>
    <row r="21" spans="1:18" x14ac:dyDescent="0.3">
      <c r="B21" s="3">
        <v>1</v>
      </c>
      <c r="C21" s="3">
        <v>0</v>
      </c>
      <c r="D21" s="3">
        <v>0</v>
      </c>
      <c r="E21" s="3">
        <v>0</v>
      </c>
      <c r="F21" s="3">
        <v>0</v>
      </c>
      <c r="H21" s="3">
        <v>0</v>
      </c>
      <c r="I21" s="3">
        <v>0.28617363344051444</v>
      </c>
      <c r="J21" s="3">
        <v>0.2497320471596999</v>
      </c>
      <c r="K21" s="3">
        <v>0.21436227224008575</v>
      </c>
      <c r="L21" s="3">
        <v>0.2497320471596999</v>
      </c>
      <c r="N21" s="3">
        <f>B21-H21</f>
        <v>1</v>
      </c>
      <c r="O21" s="3">
        <f t="shared" ref="O21:R21" si="6">C21-I21</f>
        <v>-0.28617363344051444</v>
      </c>
      <c r="P21" s="3">
        <f t="shared" si="6"/>
        <v>-0.2497320471596999</v>
      </c>
      <c r="Q21" s="3">
        <f t="shared" si="6"/>
        <v>-0.21436227224008575</v>
      </c>
      <c r="R21" s="3">
        <f t="shared" si="6"/>
        <v>-0.2497320471596999</v>
      </c>
    </row>
    <row r="22" spans="1:18" x14ac:dyDescent="0.3">
      <c r="B22" s="3">
        <v>0</v>
      </c>
      <c r="C22" s="3">
        <v>1</v>
      </c>
      <c r="D22" s="3">
        <v>0</v>
      </c>
      <c r="E22" s="3">
        <v>0</v>
      </c>
      <c r="F22" s="3">
        <v>0</v>
      </c>
      <c r="H22" s="3">
        <v>0.2497320471596999</v>
      </c>
      <c r="I22" s="3">
        <v>0</v>
      </c>
      <c r="J22" s="3">
        <v>0.2497320471596999</v>
      </c>
      <c r="K22" s="3">
        <v>0.21436227224008575</v>
      </c>
      <c r="L22" s="3">
        <v>0.2497320471596999</v>
      </c>
      <c r="N22" s="3">
        <f t="shared" ref="N22:N25" si="7">B22-H22</f>
        <v>-0.2497320471596999</v>
      </c>
      <c r="O22" s="3">
        <f t="shared" ref="O22:O25" si="8">C22-I22</f>
        <v>1</v>
      </c>
      <c r="P22" s="3">
        <f t="shared" ref="P22:P25" si="9">D22-J22</f>
        <v>-0.2497320471596999</v>
      </c>
      <c r="Q22" s="3">
        <f t="shared" ref="Q22:Q25" si="10">E22-K22</f>
        <v>-0.21436227224008575</v>
      </c>
      <c r="R22" s="3">
        <f t="shared" ref="R22:R25" si="11">F22-L22</f>
        <v>-0.2497320471596999</v>
      </c>
    </row>
    <row r="23" spans="1:18" x14ac:dyDescent="0.3">
      <c r="B23" s="3">
        <v>0</v>
      </c>
      <c r="C23" s="3">
        <v>0</v>
      </c>
      <c r="D23" s="3">
        <v>1</v>
      </c>
      <c r="E23" s="3">
        <v>0</v>
      </c>
      <c r="F23" s="3">
        <v>0</v>
      </c>
      <c r="H23" s="3">
        <v>7.1811361200428733E-2</v>
      </c>
      <c r="I23" s="3">
        <v>0.14255091103965703</v>
      </c>
      <c r="J23" s="3">
        <v>0</v>
      </c>
      <c r="K23" s="3">
        <v>0.17899249732047159</v>
      </c>
      <c r="L23" s="3">
        <v>0.21436227224008575</v>
      </c>
      <c r="N23" s="3">
        <f t="shared" si="7"/>
        <v>-7.1811361200428733E-2</v>
      </c>
      <c r="O23" s="3">
        <f t="shared" si="8"/>
        <v>-0.14255091103965703</v>
      </c>
      <c r="P23" s="3">
        <f t="shared" si="9"/>
        <v>1</v>
      </c>
      <c r="Q23" s="3">
        <f t="shared" si="10"/>
        <v>-0.17899249732047159</v>
      </c>
      <c r="R23" s="3">
        <f t="shared" si="11"/>
        <v>-0.21436227224008575</v>
      </c>
    </row>
    <row r="24" spans="1:18" x14ac:dyDescent="0.3">
      <c r="B24" s="3">
        <v>0</v>
      </c>
      <c r="C24" s="3">
        <v>0</v>
      </c>
      <c r="D24" s="3">
        <v>0</v>
      </c>
      <c r="E24" s="3">
        <v>1</v>
      </c>
      <c r="F24" s="3">
        <v>0</v>
      </c>
      <c r="H24" s="3">
        <v>0.14255091103965703</v>
      </c>
      <c r="I24" s="3">
        <v>0.21436227224008575</v>
      </c>
      <c r="J24" s="3">
        <v>0.2497320471596999</v>
      </c>
      <c r="K24" s="3">
        <v>0</v>
      </c>
      <c r="L24" s="3">
        <v>0.2497320471596999</v>
      </c>
      <c r="N24" s="3">
        <f t="shared" si="7"/>
        <v>-0.14255091103965703</v>
      </c>
      <c r="O24" s="3">
        <f t="shared" si="8"/>
        <v>-0.21436227224008575</v>
      </c>
      <c r="P24" s="3">
        <f t="shared" si="9"/>
        <v>-0.2497320471596999</v>
      </c>
      <c r="Q24" s="3">
        <f t="shared" si="10"/>
        <v>1</v>
      </c>
      <c r="R24" s="3">
        <f t="shared" si="11"/>
        <v>-0.2497320471596999</v>
      </c>
    </row>
    <row r="25" spans="1:18" x14ac:dyDescent="0.3">
      <c r="B25" s="7">
        <v>0</v>
      </c>
      <c r="C25" s="7">
        <v>0</v>
      </c>
      <c r="D25" s="7">
        <v>0</v>
      </c>
      <c r="E25" s="7">
        <v>0</v>
      </c>
      <c r="F25" s="7">
        <v>1</v>
      </c>
      <c r="H25" s="3">
        <v>0.17899249732047159</v>
      </c>
      <c r="I25" s="3">
        <v>0.17899249732047159</v>
      </c>
      <c r="J25" s="3">
        <v>0.17899249732047159</v>
      </c>
      <c r="K25" s="3">
        <v>0.21436227224008575</v>
      </c>
      <c r="L25" s="3">
        <v>0</v>
      </c>
      <c r="N25" s="3">
        <f t="shared" si="7"/>
        <v>-0.17899249732047159</v>
      </c>
      <c r="O25" s="3">
        <f t="shared" si="8"/>
        <v>-0.17899249732047159</v>
      </c>
      <c r="P25" s="3">
        <f t="shared" si="9"/>
        <v>-0.17899249732047159</v>
      </c>
      <c r="Q25" s="3">
        <f t="shared" si="10"/>
        <v>-0.21436227224008575</v>
      </c>
      <c r="R25" s="3">
        <f t="shared" si="11"/>
        <v>1</v>
      </c>
    </row>
    <row r="29" spans="1:18" x14ac:dyDescent="0.3">
      <c r="A29" t="s">
        <v>56</v>
      </c>
      <c r="C29" t="s">
        <v>18</v>
      </c>
      <c r="E29" t="s">
        <v>19</v>
      </c>
      <c r="N29" t="s">
        <v>47</v>
      </c>
    </row>
    <row r="30" spans="1:18" x14ac:dyDescent="0.3">
      <c r="G30" t="s">
        <v>20</v>
      </c>
    </row>
    <row r="31" spans="1:18" x14ac:dyDescent="0.3">
      <c r="B31" s="3" cm="1">
        <f t="array" ref="B31:F35">MMULT(H21:L25,N31:R35)</f>
        <v>0.76024345282805084</v>
      </c>
      <c r="C31" s="3">
        <v>1.145139941952906</v>
      </c>
      <c r="D31" s="3">
        <v>1.2309353520947792</v>
      </c>
      <c r="E31" s="3">
        <v>1.114914860972716</v>
      </c>
      <c r="F31" s="3">
        <v>1.2678634126576225</v>
      </c>
      <c r="G31">
        <f>SUM(B31:F31)</f>
        <v>5.5190970205060736</v>
      </c>
      <c r="N31" s="3" cm="1">
        <f t="array" ref="N31:R35">MINVERSE(N21:R25)</f>
        <v>1.7602434528280508</v>
      </c>
      <c r="O31" s="3">
        <v>1.145139941952906</v>
      </c>
      <c r="P31" s="3">
        <v>1.2309353520947792</v>
      </c>
      <c r="Q31" s="3">
        <v>1.114914860972716</v>
      </c>
      <c r="R31" s="3">
        <v>1.2678634126576225</v>
      </c>
    </row>
    <row r="32" spans="1:18" x14ac:dyDescent="0.3">
      <c r="B32" s="3">
        <v>0.93286988833125606</v>
      </c>
      <c r="C32" s="3">
        <v>0.89019431026424045</v>
      </c>
      <c r="D32" s="3">
        <v>1.1960588504520939</v>
      </c>
      <c r="E32" s="3">
        <v>1.0833256065784891</v>
      </c>
      <c r="F32" s="3">
        <v>1.2319406159656565</v>
      </c>
      <c r="G32">
        <f t="shared" ref="G32:G35" si="12">SUM(B32:F32)</f>
        <v>5.3343892715917356</v>
      </c>
      <c r="N32" s="3">
        <v>0.93286988833125617</v>
      </c>
      <c r="O32" s="3">
        <v>1.8901943102642407</v>
      </c>
      <c r="P32" s="3">
        <v>1.1960588504520939</v>
      </c>
      <c r="Q32" s="3">
        <v>1.0833256065784891</v>
      </c>
      <c r="R32" s="3">
        <v>1.2319406159656565</v>
      </c>
    </row>
    <row r="33" spans="1:18" x14ac:dyDescent="0.3">
      <c r="B33" s="3">
        <v>0.5590662297005069</v>
      </c>
      <c r="C33" s="3">
        <v>0.7127083338703899</v>
      </c>
      <c r="D33" s="3">
        <v>0.66032902393871795</v>
      </c>
      <c r="E33" s="3">
        <v>0.75457800107926853</v>
      </c>
      <c r="F33" s="3">
        <v>0.86195707647506115</v>
      </c>
      <c r="G33">
        <f t="shared" si="12"/>
        <v>3.5486386650639448</v>
      </c>
      <c r="N33" s="3">
        <v>0.5590662297005069</v>
      </c>
      <c r="O33" s="3">
        <v>0.7127083338703899</v>
      </c>
      <c r="P33" s="3">
        <v>1.6603290239387183</v>
      </c>
      <c r="Q33" s="3">
        <v>0.75457800107926842</v>
      </c>
      <c r="R33" s="3">
        <v>0.86195707647506115</v>
      </c>
    </row>
    <row r="34" spans="1:18" x14ac:dyDescent="0.3">
      <c r="B34" s="3">
        <v>0.77750859505428782</v>
      </c>
      <c r="C34" s="3">
        <v>0.96564533039196276</v>
      </c>
      <c r="D34" s="3">
        <v>1.0874149535328723</v>
      </c>
      <c r="E34" s="3">
        <v>0.80839931699572498</v>
      </c>
      <c r="F34" s="3">
        <v>1.1200374021388582</v>
      </c>
      <c r="G34">
        <f t="shared" si="12"/>
        <v>4.7590055981137063</v>
      </c>
      <c r="N34" s="3">
        <v>0.77750859505428793</v>
      </c>
      <c r="O34" s="3">
        <v>0.96564533039196276</v>
      </c>
      <c r="P34" s="3">
        <v>1.0874149535328723</v>
      </c>
      <c r="Q34" s="3">
        <v>1.8083993169957251</v>
      </c>
      <c r="R34" s="3">
        <v>1.1200374021388582</v>
      </c>
    </row>
    <row r="35" spans="1:18" x14ac:dyDescent="0.3">
      <c r="B35" s="3">
        <v>0.74878425224485157</v>
      </c>
      <c r="C35" s="3">
        <v>0.8778694297481362</v>
      </c>
      <c r="D35" s="3">
        <v>0.96470093197177731</v>
      </c>
      <c r="E35" s="3">
        <v>0.91618493854280181</v>
      </c>
      <c r="F35" s="3">
        <v>0.84182377811274867</v>
      </c>
      <c r="G35">
        <f t="shared" si="12"/>
        <v>4.3493633306203154</v>
      </c>
      <c r="N35" s="3">
        <v>0.74878425224485157</v>
      </c>
      <c r="O35" s="3">
        <v>0.8778694297481362</v>
      </c>
      <c r="P35" s="3">
        <v>0.9647009319717772</v>
      </c>
      <c r="Q35" s="3">
        <v>0.91618493854280181</v>
      </c>
      <c r="R35" s="3">
        <v>1.8418237781127484</v>
      </c>
    </row>
    <row r="36" spans="1:18" x14ac:dyDescent="0.3">
      <c r="A36" t="s">
        <v>21</v>
      </c>
      <c r="B36">
        <f>SUM(B31:B35)</f>
        <v>3.7784724181589526</v>
      </c>
      <c r="C36">
        <f t="shared" ref="C36:F36" si="13">SUM(C31:C35)</f>
        <v>4.5915573462276358</v>
      </c>
      <c r="D36">
        <f t="shared" si="13"/>
        <v>5.1394391119902414</v>
      </c>
      <c r="E36">
        <f t="shared" si="13"/>
        <v>4.6774027241690002</v>
      </c>
      <c r="F36">
        <f t="shared" si="13"/>
        <v>5.3236222853499466</v>
      </c>
    </row>
    <row r="41" spans="1:18" x14ac:dyDescent="0.3">
      <c r="E41" s="3" t="s">
        <v>48</v>
      </c>
      <c r="F41" s="3" t="s">
        <v>21</v>
      </c>
      <c r="G41" s="3"/>
      <c r="H41" s="3" t="s">
        <v>23</v>
      </c>
      <c r="I41" s="3" t="s">
        <v>24</v>
      </c>
      <c r="J41" s="3" t="s">
        <v>49</v>
      </c>
    </row>
    <row r="42" spans="1:18" ht="14.4" customHeight="1" x14ac:dyDescent="0.3">
      <c r="B42" s="11" t="s">
        <v>54</v>
      </c>
      <c r="C42" s="11"/>
      <c r="D42" s="12"/>
      <c r="E42" s="3">
        <v>5.5190970205060736</v>
      </c>
      <c r="F42" s="3">
        <v>3.7784724181589526</v>
      </c>
      <c r="G42" s="3"/>
      <c r="H42" s="3">
        <f>E42+F42</f>
        <v>9.2975694386650254</v>
      </c>
      <c r="I42" s="3">
        <f>E42-F42</f>
        <v>1.740624602347121</v>
      </c>
      <c r="J42" s="3" t="s">
        <v>26</v>
      </c>
    </row>
    <row r="43" spans="1:18" x14ac:dyDescent="0.3">
      <c r="B43" s="8" t="s">
        <v>50</v>
      </c>
      <c r="C43" s="8"/>
      <c r="D43" s="9"/>
      <c r="E43" s="3">
        <v>5.3343892715917356</v>
      </c>
      <c r="F43" s="3">
        <v>4.5915573462276358</v>
      </c>
      <c r="G43" s="3"/>
      <c r="H43" s="3">
        <f t="shared" ref="H43:H46" si="14">E43+F43</f>
        <v>9.9259466178193705</v>
      </c>
      <c r="I43" s="3">
        <f t="shared" ref="I43:I46" si="15">E43-F43</f>
        <v>0.74283192536409981</v>
      </c>
      <c r="J43" s="3" t="s">
        <v>26</v>
      </c>
    </row>
    <row r="44" spans="1:18" x14ac:dyDescent="0.3">
      <c r="B44" s="8" t="s">
        <v>51</v>
      </c>
      <c r="C44" s="8"/>
      <c r="D44" s="9"/>
      <c r="E44" s="3">
        <v>3.5486386650639448</v>
      </c>
      <c r="F44" s="3">
        <v>5.1394391119902414</v>
      </c>
      <c r="G44" s="3"/>
      <c r="H44" s="3">
        <f t="shared" si="14"/>
        <v>8.6880777770541862</v>
      </c>
      <c r="I44" s="3">
        <f t="shared" si="15"/>
        <v>-1.5908004469262966</v>
      </c>
      <c r="J44" s="3" t="s">
        <v>25</v>
      </c>
    </row>
    <row r="45" spans="1:18" x14ac:dyDescent="0.3">
      <c r="B45" s="8" t="s">
        <v>52</v>
      </c>
      <c r="C45" s="8"/>
      <c r="D45" s="9"/>
      <c r="E45" s="3">
        <v>4.7590055981137063</v>
      </c>
      <c r="F45" s="3">
        <v>4.6774027241690002</v>
      </c>
      <c r="G45" s="3"/>
      <c r="H45" s="3">
        <f t="shared" si="14"/>
        <v>9.4364083222827055</v>
      </c>
      <c r="I45" s="3">
        <f t="shared" si="15"/>
        <v>8.1602873944706111E-2</v>
      </c>
      <c r="J45" s="3" t="s">
        <v>26</v>
      </c>
    </row>
    <row r="46" spans="1:18" x14ac:dyDescent="0.3">
      <c r="B46" s="8" t="s">
        <v>53</v>
      </c>
      <c r="C46" s="8"/>
      <c r="D46" s="9"/>
      <c r="E46" s="3">
        <v>4.3493633306203154</v>
      </c>
      <c r="F46" s="3">
        <v>5.3236222853499466</v>
      </c>
      <c r="G46" s="3"/>
      <c r="H46" s="3">
        <f t="shared" si="14"/>
        <v>9.6729856159702621</v>
      </c>
      <c r="I46" s="3">
        <f t="shared" si="15"/>
        <v>-0.9742589547296312</v>
      </c>
      <c r="J46" s="3" t="s">
        <v>25</v>
      </c>
    </row>
    <row r="56" spans="1:9" x14ac:dyDescent="0.3">
      <c r="C56" s="3">
        <v>0.76024345282805084</v>
      </c>
      <c r="D56" s="6">
        <v>1.145139941952906</v>
      </c>
      <c r="E56" s="6">
        <v>1.2309353520947792</v>
      </c>
      <c r="F56" s="6">
        <v>1.114914860972716</v>
      </c>
      <c r="G56" s="6">
        <v>1.2678634126576225</v>
      </c>
    </row>
    <row r="57" spans="1:9" x14ac:dyDescent="0.3">
      <c r="C57" s="3">
        <v>0.93286988833125606</v>
      </c>
      <c r="D57" s="3">
        <v>0.89019431026424045</v>
      </c>
      <c r="E57" s="6">
        <v>1.1960588504520939</v>
      </c>
      <c r="F57" s="6">
        <v>1.0833256065784891</v>
      </c>
      <c r="G57" s="6">
        <v>1.2319406159656565</v>
      </c>
    </row>
    <row r="58" spans="1:9" x14ac:dyDescent="0.3">
      <c r="C58" s="3">
        <v>0.5590662297005069</v>
      </c>
      <c r="D58" s="3">
        <v>0.7127083338703899</v>
      </c>
      <c r="E58" s="3">
        <v>0.66032902393871795</v>
      </c>
      <c r="F58" s="3">
        <v>0.75457800107926853</v>
      </c>
      <c r="G58" s="3">
        <v>0.86195707647506115</v>
      </c>
    </row>
    <row r="59" spans="1:9" x14ac:dyDescent="0.3">
      <c r="C59" s="3">
        <v>0.77750859505428782</v>
      </c>
      <c r="D59" s="6">
        <v>0.96564533039196276</v>
      </c>
      <c r="E59" s="6">
        <v>1.0874149535328723</v>
      </c>
      <c r="F59" s="3">
        <v>0.80839931699572498</v>
      </c>
      <c r="G59" s="6">
        <v>1.1200374021388582</v>
      </c>
    </row>
    <row r="60" spans="1:9" x14ac:dyDescent="0.3">
      <c r="C60" s="3">
        <v>0.74878425224485157</v>
      </c>
      <c r="D60" s="3">
        <v>0.8778694297481362</v>
      </c>
      <c r="E60" s="6">
        <v>0.96470093197177731</v>
      </c>
      <c r="F60" s="3">
        <v>0.91618493854280181</v>
      </c>
      <c r="G60" s="3">
        <v>0.84182377811274867</v>
      </c>
    </row>
    <row r="62" spans="1:9" x14ac:dyDescent="0.3">
      <c r="A62" s="10" t="s">
        <v>55</v>
      </c>
      <c r="B62" s="10"/>
      <c r="C62" s="10"/>
      <c r="D62">
        <f>AVERAGE(C56:G60)</f>
        <v>0.9404197554358309</v>
      </c>
    </row>
    <row r="63" spans="1:9" x14ac:dyDescent="0.3">
      <c r="I63" t="s">
        <v>38</v>
      </c>
    </row>
  </sheetData>
  <mergeCells count="6">
    <mergeCell ref="B46:D46"/>
    <mergeCell ref="A62:C62"/>
    <mergeCell ref="B42:D42"/>
    <mergeCell ref="B43:D43"/>
    <mergeCell ref="B44:D44"/>
    <mergeCell ref="B45:D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4610-0DF7-4156-B77F-7317712C05C8}">
  <dimension ref="A3:Y99"/>
  <sheetViews>
    <sheetView tabSelected="1" topLeftCell="A79" zoomScale="73" zoomScaleNormal="73" workbookViewId="0">
      <selection activeCell="AB78" sqref="AB78"/>
    </sheetView>
  </sheetViews>
  <sheetFormatPr defaultRowHeight="14.4" x14ac:dyDescent="0.3"/>
  <cols>
    <col min="1" max="1" width="8.88671875" customWidth="1"/>
    <col min="2" max="2" width="23.6640625" customWidth="1"/>
  </cols>
  <sheetData>
    <row r="3" spans="1:9" x14ac:dyDescent="0.3">
      <c r="C3" s="3">
        <v>0</v>
      </c>
      <c r="D3" s="3">
        <v>1.5789</v>
      </c>
      <c r="E3" s="3">
        <v>2.0526</v>
      </c>
      <c r="F3" s="3">
        <v>1.7895000000000001</v>
      </c>
      <c r="G3" s="3">
        <v>2.2631999999999999</v>
      </c>
      <c r="H3" s="3">
        <v>2</v>
      </c>
      <c r="I3" s="3">
        <v>1.3158000000000001</v>
      </c>
    </row>
    <row r="4" spans="1:9" x14ac:dyDescent="0.3">
      <c r="C4" s="3">
        <v>1.5263</v>
      </c>
      <c r="D4" s="3">
        <v>0</v>
      </c>
      <c r="E4" s="3">
        <v>2.0526</v>
      </c>
      <c r="F4" s="3">
        <v>2.3683999999999998</v>
      </c>
      <c r="G4" s="3">
        <v>2.3683999999999998</v>
      </c>
      <c r="H4" s="3">
        <v>2.0526</v>
      </c>
      <c r="I4" s="3">
        <v>1.6315999999999999</v>
      </c>
    </row>
    <row r="5" spans="1:9" x14ac:dyDescent="0.3">
      <c r="C5" s="3">
        <v>1.9474</v>
      </c>
      <c r="D5" s="3">
        <v>1.9474</v>
      </c>
      <c r="E5" s="3">
        <v>0</v>
      </c>
      <c r="F5" s="3">
        <v>2.0526</v>
      </c>
      <c r="G5" s="3">
        <v>2.4211</v>
      </c>
      <c r="H5" s="3">
        <v>2.5263</v>
      </c>
      <c r="I5" s="3">
        <v>1.9474</v>
      </c>
    </row>
    <row r="6" spans="1:9" x14ac:dyDescent="0.3">
      <c r="A6" t="s">
        <v>59</v>
      </c>
      <c r="C6" s="3">
        <v>1.3684000000000001</v>
      </c>
      <c r="D6" s="3">
        <v>2.2631999999999999</v>
      </c>
      <c r="E6" s="3">
        <v>2.1053000000000002</v>
      </c>
      <c r="F6" s="3">
        <v>0</v>
      </c>
      <c r="G6" s="3">
        <v>2.2105000000000001</v>
      </c>
      <c r="H6" s="3">
        <v>2.2631999999999999</v>
      </c>
      <c r="I6" s="3">
        <v>1.5789</v>
      </c>
    </row>
    <row r="7" spans="1:9" x14ac:dyDescent="0.3">
      <c r="C7" s="3">
        <v>1.8421000000000001</v>
      </c>
      <c r="D7" s="3">
        <v>2</v>
      </c>
      <c r="E7" s="3">
        <v>2.2105000000000001</v>
      </c>
      <c r="F7" s="3">
        <v>1.7895000000000001</v>
      </c>
      <c r="G7" s="3">
        <v>0</v>
      </c>
      <c r="H7" s="3">
        <v>2.2105000000000001</v>
      </c>
      <c r="I7" s="3">
        <v>1.4737</v>
      </c>
    </row>
    <row r="8" spans="1:9" x14ac:dyDescent="0.3">
      <c r="C8" s="3">
        <v>2.0526</v>
      </c>
      <c r="D8" s="3">
        <v>1.8421000000000001</v>
      </c>
      <c r="E8" s="3">
        <v>2.1579000000000002</v>
      </c>
      <c r="F8" s="3">
        <v>1.8421000000000001</v>
      </c>
      <c r="G8" s="3">
        <v>2.2105000000000001</v>
      </c>
      <c r="H8" s="3">
        <v>0</v>
      </c>
      <c r="I8" s="3">
        <v>1.6841999999999999</v>
      </c>
    </row>
    <row r="9" spans="1:9" x14ac:dyDescent="0.3">
      <c r="C9" s="3">
        <v>1.0526</v>
      </c>
      <c r="D9" s="3">
        <v>1.7367999999999999</v>
      </c>
      <c r="E9" s="3">
        <v>1.8421000000000001</v>
      </c>
      <c r="F9" s="3">
        <v>1.6315999999999999</v>
      </c>
      <c r="G9" s="3">
        <v>1.5263</v>
      </c>
      <c r="H9" s="3">
        <v>1.7367999999999999</v>
      </c>
      <c r="I9" s="3">
        <v>0</v>
      </c>
    </row>
    <row r="14" spans="1:9" x14ac:dyDescent="0.3">
      <c r="C14" s="1" t="s">
        <v>74</v>
      </c>
    </row>
    <row r="17" spans="3:10" x14ac:dyDescent="0.3">
      <c r="J17" t="s">
        <v>12</v>
      </c>
    </row>
    <row r="18" spans="3:10" x14ac:dyDescent="0.3">
      <c r="C18" s="3">
        <v>0</v>
      </c>
      <c r="D18" s="3">
        <v>1.5789</v>
      </c>
      <c r="E18" s="3">
        <v>2.0526</v>
      </c>
      <c r="F18" s="3">
        <v>1.7895000000000001</v>
      </c>
      <c r="G18" s="3">
        <v>2.2631999999999999</v>
      </c>
      <c r="H18" s="3">
        <v>2</v>
      </c>
      <c r="I18" s="3">
        <v>1.3158000000000001</v>
      </c>
      <c r="J18">
        <f>SUM(C18:I18)</f>
        <v>11</v>
      </c>
    </row>
    <row r="19" spans="3:10" x14ac:dyDescent="0.3">
      <c r="C19" s="3">
        <v>1.5263</v>
      </c>
      <c r="D19" s="3">
        <v>0</v>
      </c>
      <c r="E19" s="3">
        <v>2.0526</v>
      </c>
      <c r="F19" s="3">
        <v>2.3683999999999998</v>
      </c>
      <c r="G19" s="3">
        <v>2.3683999999999998</v>
      </c>
      <c r="H19" s="3">
        <v>2.0526</v>
      </c>
      <c r="I19" s="3">
        <v>1.6315999999999999</v>
      </c>
      <c r="J19">
        <f t="shared" ref="J19:J24" si="0">SUM(C19:I19)</f>
        <v>11.9999</v>
      </c>
    </row>
    <row r="20" spans="3:10" x14ac:dyDescent="0.3">
      <c r="C20" s="3">
        <v>1.9474</v>
      </c>
      <c r="D20" s="3">
        <v>1.9474</v>
      </c>
      <c r="E20" s="3">
        <v>0</v>
      </c>
      <c r="F20" s="3">
        <v>2.0526</v>
      </c>
      <c r="G20" s="3">
        <v>2.4211</v>
      </c>
      <c r="H20" s="3">
        <v>2.5263</v>
      </c>
      <c r="I20" s="3">
        <v>1.9474</v>
      </c>
      <c r="J20">
        <f t="shared" si="0"/>
        <v>12.8422</v>
      </c>
    </row>
    <row r="21" spans="3:10" x14ac:dyDescent="0.3">
      <c r="C21" s="3">
        <v>1.3684000000000001</v>
      </c>
      <c r="D21" s="3">
        <v>2.2631999999999999</v>
      </c>
      <c r="E21" s="3">
        <v>2.1053000000000002</v>
      </c>
      <c r="F21" s="3">
        <v>0</v>
      </c>
      <c r="G21" s="3">
        <v>2.2105000000000001</v>
      </c>
      <c r="H21" s="3">
        <v>2.2631999999999999</v>
      </c>
      <c r="I21" s="3">
        <v>1.5789</v>
      </c>
      <c r="J21">
        <f t="shared" si="0"/>
        <v>11.7895</v>
      </c>
    </row>
    <row r="22" spans="3:10" x14ac:dyDescent="0.3">
      <c r="C22" s="3">
        <v>1.8421000000000001</v>
      </c>
      <c r="D22" s="3">
        <v>2</v>
      </c>
      <c r="E22" s="3">
        <v>2.2105000000000001</v>
      </c>
      <c r="F22" s="3">
        <v>1.7895000000000001</v>
      </c>
      <c r="G22" s="3">
        <v>0</v>
      </c>
      <c r="H22" s="3">
        <v>2.2105000000000001</v>
      </c>
      <c r="I22" s="3">
        <v>1.4737</v>
      </c>
      <c r="J22">
        <f t="shared" si="0"/>
        <v>11.526299999999999</v>
      </c>
    </row>
    <row r="23" spans="3:10" x14ac:dyDescent="0.3">
      <c r="C23" s="3">
        <v>2.0526</v>
      </c>
      <c r="D23" s="3">
        <v>1.8421000000000001</v>
      </c>
      <c r="E23" s="3">
        <v>2.1579000000000002</v>
      </c>
      <c r="F23" s="3">
        <v>1.8421000000000001</v>
      </c>
      <c r="G23" s="3">
        <v>2.2105000000000001</v>
      </c>
      <c r="H23" s="3">
        <v>0</v>
      </c>
      <c r="I23" s="3">
        <v>1.6841999999999999</v>
      </c>
      <c r="J23">
        <f t="shared" si="0"/>
        <v>11.789400000000001</v>
      </c>
    </row>
    <row r="24" spans="3:10" x14ac:dyDescent="0.3">
      <c r="C24" s="3">
        <v>1.0526</v>
      </c>
      <c r="D24" s="3">
        <v>1.7367999999999999</v>
      </c>
      <c r="E24" s="3">
        <v>1.8421000000000001</v>
      </c>
      <c r="F24" s="3">
        <v>1.6315999999999999</v>
      </c>
      <c r="G24" s="3">
        <v>1.5263</v>
      </c>
      <c r="H24" s="3">
        <v>1.7367999999999999</v>
      </c>
      <c r="I24" s="3">
        <v>0</v>
      </c>
      <c r="J24">
        <f t="shared" si="0"/>
        <v>9.5261999999999993</v>
      </c>
    </row>
    <row r="25" spans="3:10" x14ac:dyDescent="0.3">
      <c r="I25" t="s">
        <v>14</v>
      </c>
      <c r="J25">
        <f>MAX(J18:J24)</f>
        <v>12.8422</v>
      </c>
    </row>
    <row r="32" spans="3:10" x14ac:dyDescent="0.3">
      <c r="C32" s="3">
        <f>C18/12.8422</f>
        <v>0</v>
      </c>
      <c r="D32" s="3">
        <f t="shared" ref="D32:I32" si="1">D18/12.8422</f>
        <v>0.12294622416719876</v>
      </c>
      <c r="E32" s="3">
        <f t="shared" si="1"/>
        <v>0.15983242746569903</v>
      </c>
      <c r="F32" s="3">
        <f t="shared" si="1"/>
        <v>0.13934528351840028</v>
      </c>
      <c r="G32" s="3">
        <f t="shared" si="1"/>
        <v>0.17623148681690051</v>
      </c>
      <c r="H32" s="3">
        <f t="shared" si="1"/>
        <v>0.1557365560417997</v>
      </c>
      <c r="I32" s="3">
        <f t="shared" si="1"/>
        <v>0.10245908021990002</v>
      </c>
    </row>
    <row r="33" spans="2:25" x14ac:dyDescent="0.3">
      <c r="C33" s="3">
        <f t="shared" ref="C33:I33" si="2">C19/12.8422</f>
        <v>0.11885035274329943</v>
      </c>
      <c r="D33" s="3">
        <f t="shared" si="2"/>
        <v>0</v>
      </c>
      <c r="E33" s="3">
        <f t="shared" si="2"/>
        <v>0.15983242746569903</v>
      </c>
      <c r="F33" s="3">
        <f t="shared" si="2"/>
        <v>0.18442322966469918</v>
      </c>
      <c r="G33" s="3">
        <f t="shared" si="2"/>
        <v>0.18442322966469918</v>
      </c>
      <c r="H33" s="3">
        <f t="shared" si="2"/>
        <v>0.15983242746569903</v>
      </c>
      <c r="I33" s="3">
        <f t="shared" si="2"/>
        <v>0.1270498824189002</v>
      </c>
    </row>
    <row r="34" spans="2:25" x14ac:dyDescent="0.3">
      <c r="C34" s="3">
        <f t="shared" ref="C34:I34" si="3">C20/12.8422</f>
        <v>0.15164068461790037</v>
      </c>
      <c r="D34" s="3">
        <f t="shared" si="3"/>
        <v>0.15164068461790037</v>
      </c>
      <c r="E34" s="3">
        <f t="shared" si="3"/>
        <v>0</v>
      </c>
      <c r="F34" s="3">
        <f t="shared" si="3"/>
        <v>0.15983242746569903</v>
      </c>
      <c r="G34" s="3">
        <f t="shared" si="3"/>
        <v>0.18852688791640063</v>
      </c>
      <c r="H34" s="3">
        <f t="shared" si="3"/>
        <v>0.19671863076419929</v>
      </c>
      <c r="I34" s="3">
        <f t="shared" si="3"/>
        <v>0.15164068461790037</v>
      </c>
    </row>
    <row r="35" spans="2:25" x14ac:dyDescent="0.3">
      <c r="C35" s="3">
        <f t="shared" ref="C35:I35" si="4">C21/12.8422</f>
        <v>0.10655495164379936</v>
      </c>
      <c r="D35" s="3">
        <f t="shared" si="4"/>
        <v>0.17623148681690051</v>
      </c>
      <c r="E35" s="3">
        <f t="shared" si="4"/>
        <v>0.16393608571740045</v>
      </c>
      <c r="F35" s="3">
        <f t="shared" si="4"/>
        <v>0</v>
      </c>
      <c r="G35" s="3">
        <f t="shared" si="4"/>
        <v>0.17212782856519912</v>
      </c>
      <c r="H35" s="3">
        <f t="shared" si="4"/>
        <v>0.17623148681690051</v>
      </c>
      <c r="I35" s="3">
        <f t="shared" si="4"/>
        <v>0.12294622416719876</v>
      </c>
    </row>
    <row r="36" spans="2:25" x14ac:dyDescent="0.3">
      <c r="C36" s="3">
        <f t="shared" ref="C36:I36" si="5">C22/12.8422</f>
        <v>0.14344115494229961</v>
      </c>
      <c r="D36" s="3">
        <f t="shared" si="5"/>
        <v>0.1557365560417997</v>
      </c>
      <c r="E36" s="3">
        <f t="shared" si="5"/>
        <v>0.17212782856519912</v>
      </c>
      <c r="F36" s="3">
        <f t="shared" si="5"/>
        <v>0.13934528351840028</v>
      </c>
      <c r="G36" s="3">
        <f t="shared" si="5"/>
        <v>0</v>
      </c>
      <c r="H36" s="3">
        <f t="shared" si="5"/>
        <v>0.17212782856519912</v>
      </c>
      <c r="I36" s="3">
        <f t="shared" si="5"/>
        <v>0.11475448131940011</v>
      </c>
    </row>
    <row r="37" spans="2:25" x14ac:dyDescent="0.3">
      <c r="C37" s="3">
        <f t="shared" ref="C37:I37" si="6">C23/12.8422</f>
        <v>0.15983242746569903</v>
      </c>
      <c r="D37" s="3">
        <f t="shared" si="6"/>
        <v>0.14344115494229961</v>
      </c>
      <c r="E37" s="3">
        <f t="shared" si="6"/>
        <v>0.16803195714129979</v>
      </c>
      <c r="F37" s="3">
        <f t="shared" si="6"/>
        <v>0.14344115494229961</v>
      </c>
      <c r="G37" s="3">
        <f t="shared" si="6"/>
        <v>0.17212782856519912</v>
      </c>
      <c r="H37" s="3">
        <f t="shared" si="6"/>
        <v>0</v>
      </c>
      <c r="I37" s="3">
        <f t="shared" si="6"/>
        <v>0.1311457538427995</v>
      </c>
    </row>
    <row r="38" spans="2:25" x14ac:dyDescent="0.3">
      <c r="C38" s="3">
        <f t="shared" ref="C38:I38" si="7">C24/12.8422</f>
        <v>8.196414944479917E-2</v>
      </c>
      <c r="D38" s="3">
        <f t="shared" si="7"/>
        <v>0.13524162526669883</v>
      </c>
      <c r="E38" s="3">
        <f t="shared" si="7"/>
        <v>0.14344115494229961</v>
      </c>
      <c r="F38" s="3">
        <f t="shared" si="7"/>
        <v>0.1270498824189002</v>
      </c>
      <c r="G38" s="3">
        <f t="shared" si="7"/>
        <v>0.11885035274329943</v>
      </c>
      <c r="H38" s="3">
        <f t="shared" si="7"/>
        <v>0.13524162526669883</v>
      </c>
      <c r="I38" s="3">
        <f t="shared" si="7"/>
        <v>0</v>
      </c>
    </row>
    <row r="43" spans="2:25" x14ac:dyDescent="0.3">
      <c r="B43" t="s">
        <v>44</v>
      </c>
    </row>
    <row r="44" spans="2:25" x14ac:dyDescent="0.3">
      <c r="C44" t="s">
        <v>43</v>
      </c>
      <c r="K44" t="s">
        <v>42</v>
      </c>
      <c r="S44" t="s">
        <v>16</v>
      </c>
    </row>
    <row r="46" spans="2:25" x14ac:dyDescent="0.3"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K46" s="3">
        <v>0</v>
      </c>
      <c r="L46" s="3">
        <v>0.12294622416719876</v>
      </c>
      <c r="M46" s="3">
        <v>0.15983242746569903</v>
      </c>
      <c r="N46" s="3">
        <v>0.13934528351840028</v>
      </c>
      <c r="O46" s="3">
        <v>0.17623148681690051</v>
      </c>
      <c r="P46" s="3">
        <v>0.1557365560417997</v>
      </c>
      <c r="Q46" s="3">
        <v>0.10245908021990002</v>
      </c>
      <c r="S46" s="3">
        <f>C46-K46</f>
        <v>1</v>
      </c>
      <c r="T46" s="3">
        <f t="shared" ref="T46:Y46" si="8">D46-L46</f>
        <v>-0.12294622416719876</v>
      </c>
      <c r="U46" s="3">
        <f t="shared" si="8"/>
        <v>-0.15983242746569903</v>
      </c>
      <c r="V46" s="3">
        <f t="shared" si="8"/>
        <v>-0.13934528351840028</v>
      </c>
      <c r="W46" s="3">
        <f t="shared" si="8"/>
        <v>-0.17623148681690051</v>
      </c>
      <c r="X46" s="3">
        <f t="shared" si="8"/>
        <v>-0.1557365560417997</v>
      </c>
      <c r="Y46" s="3">
        <f t="shared" si="8"/>
        <v>-0.10245908021990002</v>
      </c>
    </row>
    <row r="47" spans="2:25" x14ac:dyDescent="0.3"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K47" s="3">
        <v>0.11885035274329943</v>
      </c>
      <c r="L47" s="3">
        <v>0</v>
      </c>
      <c r="M47" s="3">
        <v>0.15983242746569903</v>
      </c>
      <c r="N47" s="3">
        <v>0.18442322966469918</v>
      </c>
      <c r="O47" s="3">
        <v>0.18442322966469918</v>
      </c>
      <c r="P47" s="3">
        <v>0.15983242746569903</v>
      </c>
      <c r="Q47" s="3">
        <v>0.1270498824189002</v>
      </c>
      <c r="S47" s="3">
        <f t="shared" ref="S47:S52" si="9">C47-K47</f>
        <v>-0.11885035274329943</v>
      </c>
      <c r="T47" s="3">
        <f t="shared" ref="T47:T52" si="10">D47-L47</f>
        <v>1</v>
      </c>
      <c r="U47" s="3">
        <f t="shared" ref="U47:U52" si="11">E47-M47</f>
        <v>-0.15983242746569903</v>
      </c>
      <c r="V47" s="3">
        <f t="shared" ref="V47:V52" si="12">F47-N47</f>
        <v>-0.18442322966469918</v>
      </c>
      <c r="W47" s="3">
        <f t="shared" ref="W47:W52" si="13">G47-O47</f>
        <v>-0.18442322966469918</v>
      </c>
      <c r="X47" s="3">
        <f t="shared" ref="X47:X52" si="14">H47-P47</f>
        <v>-0.15983242746569903</v>
      </c>
      <c r="Y47" s="3">
        <f t="shared" ref="Y47:Y52" si="15">I47-Q47</f>
        <v>-0.1270498824189002</v>
      </c>
    </row>
    <row r="48" spans="2:25" x14ac:dyDescent="0.3"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K48" s="3">
        <v>0.15164068461790037</v>
      </c>
      <c r="L48" s="3">
        <v>0.15164068461790037</v>
      </c>
      <c r="M48" s="3">
        <v>0</v>
      </c>
      <c r="N48" s="3">
        <v>0.15983242746569903</v>
      </c>
      <c r="O48" s="3">
        <v>0.18852688791640063</v>
      </c>
      <c r="P48" s="3">
        <v>0.19671863076419929</v>
      </c>
      <c r="Q48" s="3">
        <v>0.15164068461790037</v>
      </c>
      <c r="S48" s="3">
        <f t="shared" si="9"/>
        <v>-0.15164068461790037</v>
      </c>
      <c r="T48" s="3">
        <f t="shared" si="10"/>
        <v>-0.15164068461790037</v>
      </c>
      <c r="U48" s="3">
        <f t="shared" si="11"/>
        <v>1</v>
      </c>
      <c r="V48" s="3">
        <f t="shared" si="12"/>
        <v>-0.15983242746569903</v>
      </c>
      <c r="W48" s="3">
        <f t="shared" si="13"/>
        <v>-0.18852688791640063</v>
      </c>
      <c r="X48" s="3">
        <f t="shared" si="14"/>
        <v>-0.19671863076419929</v>
      </c>
      <c r="Y48" s="3">
        <f t="shared" si="15"/>
        <v>-0.15164068461790037</v>
      </c>
    </row>
    <row r="49" spans="3:25" x14ac:dyDescent="0.3"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K49" s="3">
        <v>0.10655495164379936</v>
      </c>
      <c r="L49" s="3">
        <v>0.17623148681690051</v>
      </c>
      <c r="M49" s="3">
        <v>0.16393608571740045</v>
      </c>
      <c r="N49" s="3">
        <v>0</v>
      </c>
      <c r="O49" s="3">
        <v>0.17212782856519912</v>
      </c>
      <c r="P49" s="3">
        <v>0.17623148681690051</v>
      </c>
      <c r="Q49" s="3">
        <v>0.12294622416719876</v>
      </c>
      <c r="S49" s="3">
        <f t="shared" si="9"/>
        <v>-0.10655495164379936</v>
      </c>
      <c r="T49" s="3">
        <f t="shared" si="10"/>
        <v>-0.17623148681690051</v>
      </c>
      <c r="U49" s="3">
        <f t="shared" si="11"/>
        <v>-0.16393608571740045</v>
      </c>
      <c r="V49" s="3">
        <f t="shared" si="12"/>
        <v>1</v>
      </c>
      <c r="W49" s="3">
        <f t="shared" si="13"/>
        <v>-0.17212782856519912</v>
      </c>
      <c r="X49" s="3">
        <f t="shared" si="14"/>
        <v>-0.17623148681690051</v>
      </c>
      <c r="Y49" s="3">
        <f t="shared" si="15"/>
        <v>-0.12294622416719876</v>
      </c>
    </row>
    <row r="50" spans="3:25" x14ac:dyDescent="0.3"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K50" s="3">
        <v>0.14344115494229961</v>
      </c>
      <c r="L50" s="3">
        <v>0.1557365560417997</v>
      </c>
      <c r="M50" s="3">
        <v>0.17212782856519912</v>
      </c>
      <c r="N50" s="3">
        <v>0.13934528351840028</v>
      </c>
      <c r="O50" s="3">
        <v>0</v>
      </c>
      <c r="P50" s="3">
        <v>0.17212782856519912</v>
      </c>
      <c r="Q50" s="3">
        <v>0.11475448131940011</v>
      </c>
      <c r="S50" s="3">
        <f t="shared" si="9"/>
        <v>-0.14344115494229961</v>
      </c>
      <c r="T50" s="3">
        <f t="shared" si="10"/>
        <v>-0.1557365560417997</v>
      </c>
      <c r="U50" s="3">
        <f t="shared" si="11"/>
        <v>-0.17212782856519912</v>
      </c>
      <c r="V50" s="3">
        <f t="shared" si="12"/>
        <v>-0.13934528351840028</v>
      </c>
      <c r="W50" s="3">
        <f t="shared" si="13"/>
        <v>1</v>
      </c>
      <c r="X50" s="3">
        <f t="shared" si="14"/>
        <v>-0.17212782856519912</v>
      </c>
      <c r="Y50" s="3">
        <f t="shared" si="15"/>
        <v>-0.11475448131940011</v>
      </c>
    </row>
    <row r="51" spans="3:25" x14ac:dyDescent="0.3"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K51" s="3">
        <v>0.15983242746569903</v>
      </c>
      <c r="L51" s="3">
        <v>0.14344115494229961</v>
      </c>
      <c r="M51" s="3">
        <v>0.16803195714129979</v>
      </c>
      <c r="N51" s="3">
        <v>0.14344115494229961</v>
      </c>
      <c r="O51" s="3">
        <v>0.17212782856519912</v>
      </c>
      <c r="P51" s="3">
        <v>0</v>
      </c>
      <c r="Q51" s="3">
        <v>0.1311457538427995</v>
      </c>
      <c r="S51" s="3">
        <f t="shared" si="9"/>
        <v>-0.15983242746569903</v>
      </c>
      <c r="T51" s="3">
        <f t="shared" si="10"/>
        <v>-0.14344115494229961</v>
      </c>
      <c r="U51" s="3">
        <f t="shared" si="11"/>
        <v>-0.16803195714129979</v>
      </c>
      <c r="V51" s="3">
        <f t="shared" si="12"/>
        <v>-0.14344115494229961</v>
      </c>
      <c r="W51" s="3">
        <f t="shared" si="13"/>
        <v>-0.17212782856519912</v>
      </c>
      <c r="X51" s="3">
        <f t="shared" si="14"/>
        <v>1</v>
      </c>
      <c r="Y51" s="3">
        <f t="shared" si="15"/>
        <v>-0.1311457538427995</v>
      </c>
    </row>
    <row r="52" spans="3:25" x14ac:dyDescent="0.3"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K52" s="3">
        <v>8.196414944479917E-2</v>
      </c>
      <c r="L52" s="3">
        <v>0.13524162526669883</v>
      </c>
      <c r="M52" s="3">
        <v>0.14344115494229961</v>
      </c>
      <c r="N52" s="3">
        <v>0.1270498824189002</v>
      </c>
      <c r="O52" s="3">
        <v>0.11885035274329943</v>
      </c>
      <c r="P52" s="3">
        <v>0.13524162526669883</v>
      </c>
      <c r="Q52" s="3">
        <v>0</v>
      </c>
      <c r="S52" s="3">
        <f t="shared" si="9"/>
        <v>-8.196414944479917E-2</v>
      </c>
      <c r="T52" s="3">
        <f t="shared" si="10"/>
        <v>-0.13524162526669883</v>
      </c>
      <c r="U52" s="3">
        <f t="shared" si="11"/>
        <v>-0.14344115494229961</v>
      </c>
      <c r="V52" s="3">
        <f t="shared" si="12"/>
        <v>-0.1270498824189002</v>
      </c>
      <c r="W52" s="3">
        <f t="shared" si="13"/>
        <v>-0.11885035274329943</v>
      </c>
      <c r="X52" s="3">
        <f t="shared" si="14"/>
        <v>-0.13524162526669883</v>
      </c>
      <c r="Y52" s="3">
        <f t="shared" si="15"/>
        <v>1</v>
      </c>
    </row>
    <row r="55" spans="3:25" x14ac:dyDescent="0.3">
      <c r="S55" t="s">
        <v>47</v>
      </c>
    </row>
    <row r="57" spans="3:25" x14ac:dyDescent="0.3">
      <c r="D57" t="s">
        <v>57</v>
      </c>
      <c r="S57" s="3" cm="1">
        <f t="array" ref="S57:Y63">MINVERSE(S46:Y52)</f>
        <v>1.9925658950864349</v>
      </c>
      <c r="T57" s="3">
        <v>1.2296271228399267</v>
      </c>
      <c r="U57" s="3">
        <v>1.3458974647868962</v>
      </c>
      <c r="V57" s="3">
        <v>1.2483148567159175</v>
      </c>
      <c r="W57" s="3">
        <v>1.4096941620441665</v>
      </c>
      <c r="X57" s="3">
        <v>1.3776618722834915</v>
      </c>
      <c r="Y57" s="3">
        <v>1.0603920886202882</v>
      </c>
    </row>
    <row r="58" spans="3:25" x14ac:dyDescent="0.3">
      <c r="K58" t="s">
        <v>20</v>
      </c>
      <c r="S58" s="3">
        <v>1.1745349586811982</v>
      </c>
      <c r="T58" s="3">
        <v>2.2079370736916588</v>
      </c>
      <c r="U58" s="3">
        <v>1.4396039215488916</v>
      </c>
      <c r="V58" s="3">
        <v>1.37041437176902</v>
      </c>
      <c r="W58" s="3">
        <v>1.5130075108784735</v>
      </c>
      <c r="X58" s="3">
        <v>1.4771594551696539</v>
      </c>
      <c r="Y58" s="3">
        <v>1.1549972963866617</v>
      </c>
    </row>
    <row r="59" spans="3:25" x14ac:dyDescent="0.3">
      <c r="D59" s="3" cm="1">
        <f t="array" ref="D59:J65">MMULT(K46:Q52,S57:Y63)</f>
        <v>0.99256589508643478</v>
      </c>
      <c r="E59" s="3">
        <v>1.2296271228399267</v>
      </c>
      <c r="F59" s="3">
        <v>1.3458974647868962</v>
      </c>
      <c r="G59" s="3">
        <v>1.2483148567159175</v>
      </c>
      <c r="H59" s="3">
        <v>1.4096941620441665</v>
      </c>
      <c r="I59" s="3">
        <v>1.3776618722834915</v>
      </c>
      <c r="J59" s="3">
        <v>1.0603920886202882</v>
      </c>
      <c r="K59">
        <f>SUM(D59:J59)</f>
        <v>8.6641534623771221</v>
      </c>
      <c r="S59" s="3">
        <v>1.2601264141876365</v>
      </c>
      <c r="T59" s="3">
        <v>1.4061561824016875</v>
      </c>
      <c r="U59" s="3">
        <v>2.3748323287817201</v>
      </c>
      <c r="V59" s="3">
        <v>1.4192964431994028</v>
      </c>
      <c r="W59" s="3">
        <v>1.5916273965317758</v>
      </c>
      <c r="X59" s="3">
        <v>1.5788891769272451</v>
      </c>
      <c r="Y59" s="3">
        <v>1.2320926975348063</v>
      </c>
    </row>
    <row r="60" spans="3:25" x14ac:dyDescent="0.3">
      <c r="D60" s="3">
        <v>1.1745349586811982</v>
      </c>
      <c r="E60" s="3">
        <v>1.207937073691659</v>
      </c>
      <c r="F60" s="3">
        <v>1.4396039215488918</v>
      </c>
      <c r="G60" s="3">
        <v>1.3704143717690196</v>
      </c>
      <c r="H60" s="3">
        <v>1.5130075108784737</v>
      </c>
      <c r="I60" s="3">
        <v>1.4771594551696539</v>
      </c>
      <c r="J60" s="3">
        <v>1.1549972963866617</v>
      </c>
      <c r="K60">
        <f t="shared" ref="K60:K65" si="16">SUM(D60:J60)</f>
        <v>9.3376545881255595</v>
      </c>
      <c r="S60" s="3">
        <v>1.1512195826488363</v>
      </c>
      <c r="T60" s="3">
        <v>1.341294732452764</v>
      </c>
      <c r="U60" s="3">
        <v>1.4248991469468408</v>
      </c>
      <c r="V60" s="3">
        <v>2.1981526172770387</v>
      </c>
      <c r="W60" s="3">
        <v>1.4857068651049528</v>
      </c>
      <c r="X60" s="3">
        <v>1.4710071817153678</v>
      </c>
      <c r="Y60" s="3">
        <v>1.1380993506605142</v>
      </c>
    </row>
    <row r="61" spans="3:25" x14ac:dyDescent="0.3">
      <c r="D61" s="3">
        <v>1.2601264141876363</v>
      </c>
      <c r="E61" s="3">
        <v>1.4061561824016873</v>
      </c>
      <c r="F61" s="3">
        <v>1.3748323287817201</v>
      </c>
      <c r="G61" s="3">
        <v>1.4192964431994028</v>
      </c>
      <c r="H61" s="3">
        <v>1.5916273965317758</v>
      </c>
      <c r="I61" s="3">
        <v>1.5788891769272453</v>
      </c>
      <c r="J61" s="3">
        <v>1.2320926975348063</v>
      </c>
      <c r="K61">
        <f t="shared" si="16"/>
        <v>9.8630206395642741</v>
      </c>
      <c r="S61" s="3">
        <v>1.1592161588027392</v>
      </c>
      <c r="T61" s="3">
        <v>1.3013973663563627</v>
      </c>
      <c r="U61" s="3">
        <v>1.4055570170988252</v>
      </c>
      <c r="V61" s="3">
        <v>1.2964449844821004</v>
      </c>
      <c r="W61" s="3">
        <v>2.3126803261488953</v>
      </c>
      <c r="X61" s="3">
        <v>1.4418593724405955</v>
      </c>
      <c r="Y61" s="3">
        <v>1.1111314134265784</v>
      </c>
    </row>
    <row r="62" spans="3:25" x14ac:dyDescent="0.3">
      <c r="D62" s="3">
        <v>1.1512195826488363</v>
      </c>
      <c r="E62" s="3">
        <v>1.3412947324527642</v>
      </c>
      <c r="F62" s="3">
        <v>1.4248991469468408</v>
      </c>
      <c r="G62" s="3">
        <v>1.1981526172770389</v>
      </c>
      <c r="H62" s="3">
        <v>1.485706865104953</v>
      </c>
      <c r="I62" s="3">
        <v>1.4710071817153678</v>
      </c>
      <c r="J62" s="3">
        <v>1.1380993506605144</v>
      </c>
      <c r="K62">
        <f t="shared" si="16"/>
        <v>9.2103794768063167</v>
      </c>
      <c r="S62" s="3">
        <v>1.1876304216450322</v>
      </c>
      <c r="T62" s="3">
        <v>1.3106357613595403</v>
      </c>
      <c r="U62" s="3">
        <v>1.4225447876740456</v>
      </c>
      <c r="V62" s="3">
        <v>1.3176697070905188</v>
      </c>
      <c r="W62" s="3">
        <v>1.4799554805763111</v>
      </c>
      <c r="X62" s="3">
        <v>2.3153306943537402</v>
      </c>
      <c r="Y62" s="3">
        <v>1.1393951335621852</v>
      </c>
    </row>
    <row r="63" spans="3:25" x14ac:dyDescent="0.3">
      <c r="D63" s="3">
        <v>1.1592161588027392</v>
      </c>
      <c r="E63" s="3">
        <v>1.3013973663563625</v>
      </c>
      <c r="F63" s="3">
        <v>1.4055570170988247</v>
      </c>
      <c r="G63" s="3">
        <v>1.2964449844821007</v>
      </c>
      <c r="H63" s="3">
        <v>1.3126803261488953</v>
      </c>
      <c r="I63" s="3">
        <v>1.4418593724405957</v>
      </c>
      <c r="J63" s="3">
        <v>1.1111314134265782</v>
      </c>
      <c r="K63">
        <f t="shared" si="16"/>
        <v>9.0282866387560947</v>
      </c>
      <c r="S63" s="3">
        <v>0.94757160420520525</v>
      </c>
      <c r="T63" s="3">
        <v>1.1034263910202322</v>
      </c>
      <c r="U63" s="3">
        <v>1.1861298925276273</v>
      </c>
      <c r="V63" s="3">
        <v>1.1028014214483726</v>
      </c>
      <c r="W63" s="3">
        <v>1.2122441893588207</v>
      </c>
      <c r="X63" s="3">
        <v>1.2105558867731689</v>
      </c>
      <c r="Y63" s="3">
        <v>1.8505980454903697</v>
      </c>
    </row>
    <row r="64" spans="3:25" x14ac:dyDescent="0.3">
      <c r="D64" s="3">
        <v>1.1876304216450326</v>
      </c>
      <c r="E64" s="3">
        <v>1.3106357613595405</v>
      </c>
      <c r="F64" s="3">
        <v>1.4225447876740458</v>
      </c>
      <c r="G64" s="3">
        <v>1.317669707090519</v>
      </c>
      <c r="H64" s="3">
        <v>1.4799554805763111</v>
      </c>
      <c r="I64" s="3">
        <v>1.3153306943537402</v>
      </c>
      <c r="J64" s="3">
        <v>1.1393951335621852</v>
      </c>
      <c r="K64">
        <f t="shared" si="16"/>
        <v>9.1731619862613751</v>
      </c>
    </row>
    <row r="65" spans="1:11" x14ac:dyDescent="0.3">
      <c r="D65" s="3">
        <v>0.94757160420520514</v>
      </c>
      <c r="E65" s="3">
        <v>1.103426391020232</v>
      </c>
      <c r="F65" s="3">
        <v>1.1861298925276271</v>
      </c>
      <c r="G65" s="3">
        <v>1.1028014214483723</v>
      </c>
      <c r="H65" s="3">
        <v>1.2122441893588203</v>
      </c>
      <c r="I65" s="3">
        <v>1.2105558867731685</v>
      </c>
      <c r="J65" s="3">
        <v>0.85059804549036921</v>
      </c>
      <c r="K65">
        <f t="shared" si="16"/>
        <v>7.6133274308237953</v>
      </c>
    </row>
    <row r="66" spans="1:11" x14ac:dyDescent="0.3">
      <c r="C66" t="s">
        <v>22</v>
      </c>
      <c r="D66">
        <f>SUM(D59:D65)</f>
        <v>7.8728650352570817</v>
      </c>
      <c r="E66">
        <f t="shared" ref="E66:J66" si="17">SUM(E59:E65)</f>
        <v>8.9004746301221722</v>
      </c>
      <c r="F66">
        <f t="shared" si="17"/>
        <v>9.5994645593648471</v>
      </c>
      <c r="G66">
        <f t="shared" si="17"/>
        <v>8.9530944019823693</v>
      </c>
      <c r="H66">
        <f t="shared" si="17"/>
        <v>10.004915930643396</v>
      </c>
      <c r="I66">
        <f t="shared" si="17"/>
        <v>9.8724636396632626</v>
      </c>
      <c r="J66">
        <f t="shared" si="17"/>
        <v>7.6867060256814037</v>
      </c>
    </row>
    <row r="73" spans="1:11" x14ac:dyDescent="0.3">
      <c r="B73" t="s">
        <v>73</v>
      </c>
      <c r="D73" s="6" t="s">
        <v>48</v>
      </c>
      <c r="E73" s="6" t="s">
        <v>21</v>
      </c>
      <c r="F73" s="6" t="s">
        <v>23</v>
      </c>
      <c r="G73" s="6" t="s">
        <v>24</v>
      </c>
      <c r="H73" s="13" t="s">
        <v>49</v>
      </c>
    </row>
    <row r="74" spans="1:11" ht="28.8" x14ac:dyDescent="0.3">
      <c r="A74" t="s">
        <v>67</v>
      </c>
      <c r="B74" s="14" t="s">
        <v>60</v>
      </c>
      <c r="D74" s="3">
        <v>8.6641534623771221</v>
      </c>
      <c r="E74" s="3">
        <v>7.8728650352570817</v>
      </c>
      <c r="F74" s="3">
        <f>D74+E74</f>
        <v>16.537018497634204</v>
      </c>
      <c r="G74" s="3">
        <f>D74-E74</f>
        <v>0.79128842712004044</v>
      </c>
      <c r="H74" s="3" t="s">
        <v>26</v>
      </c>
    </row>
    <row r="75" spans="1:11" ht="28.8" x14ac:dyDescent="0.3">
      <c r="A75" t="s">
        <v>68</v>
      </c>
      <c r="B75" s="14" t="s">
        <v>66</v>
      </c>
      <c r="D75" s="3">
        <v>9.3376545881255595</v>
      </c>
      <c r="E75" s="3">
        <v>8.9004746301221722</v>
      </c>
      <c r="F75" s="3">
        <f t="shared" ref="F75:F80" si="18">D75+E75</f>
        <v>18.238129218247732</v>
      </c>
      <c r="G75" s="3">
        <f t="shared" ref="G75:G80" si="19">D75-E75</f>
        <v>0.43717995800338727</v>
      </c>
      <c r="H75" s="3" t="s">
        <v>26</v>
      </c>
    </row>
    <row r="76" spans="1:11" ht="43.2" x14ac:dyDescent="0.3">
      <c r="A76" t="s">
        <v>69</v>
      </c>
      <c r="B76" s="14" t="s">
        <v>65</v>
      </c>
      <c r="D76" s="3">
        <v>9.8630206395642741</v>
      </c>
      <c r="E76" s="3">
        <v>9.5994645593648471</v>
      </c>
      <c r="F76" s="3">
        <f t="shared" si="18"/>
        <v>19.462485198929123</v>
      </c>
      <c r="G76" s="3">
        <f t="shared" si="19"/>
        <v>0.263556080199427</v>
      </c>
      <c r="H76" s="3" t="s">
        <v>26</v>
      </c>
    </row>
    <row r="77" spans="1:11" ht="43.2" x14ac:dyDescent="0.3">
      <c r="A77" t="s">
        <v>70</v>
      </c>
      <c r="B77" s="14" t="s">
        <v>64</v>
      </c>
      <c r="D77" s="3">
        <v>9.2103794768063167</v>
      </c>
      <c r="E77" s="3">
        <v>8.9530944019823693</v>
      </c>
      <c r="F77" s="3">
        <f t="shared" si="18"/>
        <v>18.163473878788686</v>
      </c>
      <c r="G77" s="3">
        <f t="shared" si="19"/>
        <v>0.25728507482394747</v>
      </c>
      <c r="H77" s="3" t="s">
        <v>26</v>
      </c>
    </row>
    <row r="78" spans="1:11" ht="43.2" x14ac:dyDescent="0.3">
      <c r="A78" t="s">
        <v>71</v>
      </c>
      <c r="B78" s="14" t="s">
        <v>63</v>
      </c>
      <c r="D78" s="3">
        <v>9.0282866387560947</v>
      </c>
      <c r="E78" s="3">
        <v>10.004915930643396</v>
      </c>
      <c r="F78" s="3">
        <f t="shared" si="18"/>
        <v>19.033202569399492</v>
      </c>
      <c r="G78" s="3">
        <f t="shared" si="19"/>
        <v>-0.97662929188730097</v>
      </c>
      <c r="H78" s="3" t="s">
        <v>25</v>
      </c>
    </row>
    <row r="79" spans="1:11" ht="28.8" x14ac:dyDescent="0.3">
      <c r="A79" t="s">
        <v>7</v>
      </c>
      <c r="B79" s="14" t="s">
        <v>62</v>
      </c>
      <c r="D79" s="3">
        <v>9.1731619862613751</v>
      </c>
      <c r="E79" s="3">
        <v>9.8724636396632626</v>
      </c>
      <c r="F79" s="3">
        <f t="shared" si="18"/>
        <v>19.045625625924636</v>
      </c>
      <c r="G79" s="3">
        <f t="shared" si="19"/>
        <v>-0.69930165340188744</v>
      </c>
      <c r="H79" s="3" t="s">
        <v>25</v>
      </c>
    </row>
    <row r="80" spans="1:11" ht="28.8" x14ac:dyDescent="0.3">
      <c r="A80" t="s">
        <v>72</v>
      </c>
      <c r="B80" s="14" t="s">
        <v>61</v>
      </c>
      <c r="D80" s="3">
        <v>7.6133274308237953</v>
      </c>
      <c r="E80" s="3">
        <v>7.6867060256814037</v>
      </c>
      <c r="F80" s="3">
        <f t="shared" si="18"/>
        <v>15.300033456505199</v>
      </c>
      <c r="G80" s="3">
        <f t="shared" si="19"/>
        <v>-7.3378594857608448E-2</v>
      </c>
      <c r="H80" s="3" t="s">
        <v>25</v>
      </c>
    </row>
    <row r="88" spans="5:11" x14ac:dyDescent="0.3">
      <c r="E88" t="s">
        <v>58</v>
      </c>
    </row>
    <row r="90" spans="5:11" x14ac:dyDescent="0.3">
      <c r="E90" s="3">
        <v>0.99256589508643478</v>
      </c>
      <c r="F90" s="3">
        <v>1.2296271228399267</v>
      </c>
      <c r="G90" s="6">
        <v>1.3458974647868962</v>
      </c>
      <c r="H90" s="3">
        <v>1.2483148567159175</v>
      </c>
      <c r="I90" s="6">
        <v>1.4096941620441665</v>
      </c>
      <c r="J90" s="6">
        <v>1.3776618722834915</v>
      </c>
      <c r="K90" s="3">
        <v>1.0603920886202882</v>
      </c>
    </row>
    <row r="91" spans="5:11" x14ac:dyDescent="0.3">
      <c r="E91" s="3">
        <v>1.1745349586811982</v>
      </c>
      <c r="F91" s="3">
        <v>1.207937073691659</v>
      </c>
      <c r="G91" s="6">
        <v>1.4396039215488918</v>
      </c>
      <c r="H91" s="6">
        <v>1.3704143717690196</v>
      </c>
      <c r="I91" s="6">
        <v>1.5130075108784737</v>
      </c>
      <c r="J91" s="6">
        <v>1.4771594551696539</v>
      </c>
      <c r="K91" s="3">
        <v>1.1549972963866617</v>
      </c>
    </row>
    <row r="92" spans="5:11" x14ac:dyDescent="0.3">
      <c r="E92" s="3">
        <v>1.2601264141876363</v>
      </c>
      <c r="F92" s="6">
        <v>1.4061561824016873</v>
      </c>
      <c r="G92" s="6">
        <v>1.3748323287817201</v>
      </c>
      <c r="H92" s="6">
        <v>1.4192964431994028</v>
      </c>
      <c r="I92" s="6">
        <v>1.5916273965317758</v>
      </c>
      <c r="J92" s="6">
        <v>1.5788891769272453</v>
      </c>
      <c r="K92" s="3">
        <v>1.2320926975348063</v>
      </c>
    </row>
    <row r="93" spans="5:11" x14ac:dyDescent="0.3">
      <c r="E93" s="3">
        <v>1.1512195826488363</v>
      </c>
      <c r="F93" s="6">
        <v>1.3412947324527642</v>
      </c>
      <c r="G93" s="6">
        <v>1.4248991469468408</v>
      </c>
      <c r="H93" s="3">
        <v>1.1981526172770389</v>
      </c>
      <c r="I93" s="6">
        <v>1.485706865104953</v>
      </c>
      <c r="J93" s="6">
        <v>1.4710071817153678</v>
      </c>
      <c r="K93" s="3">
        <v>1.1380993506605144</v>
      </c>
    </row>
    <row r="94" spans="5:11" x14ac:dyDescent="0.3">
      <c r="E94" s="3">
        <v>1.1592161588027392</v>
      </c>
      <c r="F94" s="3">
        <v>1.3013973663563625</v>
      </c>
      <c r="G94" s="6">
        <v>1.4055570170988247</v>
      </c>
      <c r="H94" s="6">
        <v>1.2964449844821007</v>
      </c>
      <c r="I94" s="6">
        <v>1.3126803261488953</v>
      </c>
      <c r="J94" s="6">
        <v>1.4418593724405957</v>
      </c>
      <c r="K94" s="3">
        <v>1.1111314134265782</v>
      </c>
    </row>
    <row r="95" spans="5:11" x14ac:dyDescent="0.3">
      <c r="E95" s="3">
        <v>1.1876304216450326</v>
      </c>
      <c r="F95" s="6">
        <v>1.3106357613595405</v>
      </c>
      <c r="G95" s="6">
        <v>1.4225447876740458</v>
      </c>
      <c r="H95" s="6">
        <v>1.317669707090519</v>
      </c>
      <c r="I95" s="6">
        <v>1.4799554805763111</v>
      </c>
      <c r="J95" s="6">
        <v>1.3153306943537402</v>
      </c>
      <c r="K95" s="3">
        <v>1.1393951335621852</v>
      </c>
    </row>
    <row r="96" spans="5:11" x14ac:dyDescent="0.3">
      <c r="E96" s="3">
        <v>0.94757160420520514</v>
      </c>
      <c r="F96" s="3">
        <v>1.103426391020232</v>
      </c>
      <c r="G96" s="3">
        <v>1.1861298925276271</v>
      </c>
      <c r="H96" s="3">
        <v>1.1028014214483723</v>
      </c>
      <c r="I96" s="3">
        <v>1.2122441893588203</v>
      </c>
      <c r="J96" s="3">
        <v>1.2105558867731685</v>
      </c>
      <c r="K96" s="3">
        <v>0.85059804549036921</v>
      </c>
    </row>
    <row r="99" spans="5:8" x14ac:dyDescent="0.3">
      <c r="E99" s="10" t="s">
        <v>55</v>
      </c>
      <c r="F99" s="10"/>
      <c r="G99" s="10"/>
      <c r="H99">
        <f>AVERAGE(E90:K96)</f>
        <v>1.2834690657696843</v>
      </c>
    </row>
  </sheetData>
  <mergeCells count="1">
    <mergeCell ref="E99:G9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SUTAHR</dc:creator>
  <cp:lastModifiedBy>JANAK SUTAHR</cp:lastModifiedBy>
  <dcterms:created xsi:type="dcterms:W3CDTF">2021-08-30T17:46:03Z</dcterms:created>
  <dcterms:modified xsi:type="dcterms:W3CDTF">2021-09-02T20:21:54Z</dcterms:modified>
</cp:coreProperties>
</file>