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60" windowWidth="28800" windowHeight="11940" activeTab="1"/>
  </bookViews>
  <sheets>
    <sheet name="1817602S" sheetId="2" r:id="rId1"/>
    <sheet name="Casovnica" sheetId="3" r:id="rId2"/>
  </sheets>
  <calcPr calcId="145621"/>
</workbook>
</file>

<file path=xl/calcChain.xml><?xml version="1.0" encoding="utf-8"?>
<calcChain xmlns="http://schemas.openxmlformats.org/spreadsheetml/2006/main">
  <c r="O56" i="3" l="1"/>
  <c r="AD56" i="3" s="1"/>
  <c r="AD37" i="3"/>
  <c r="AD28" i="3"/>
  <c r="AD27" i="3"/>
  <c r="O55" i="3"/>
  <c r="AD55" i="3" s="1"/>
  <c r="O54" i="3"/>
  <c r="AD54" i="3" s="1"/>
  <c r="O53" i="3"/>
  <c r="AD53" i="3" s="1"/>
  <c r="O52" i="3"/>
  <c r="AD52" i="3" s="1"/>
  <c r="O51" i="3"/>
  <c r="AD51" i="3" s="1"/>
  <c r="O50" i="3"/>
  <c r="AD50" i="3" s="1"/>
  <c r="O49" i="3"/>
  <c r="AD49" i="3" s="1"/>
  <c r="O48" i="3"/>
  <c r="AD48" i="3" s="1"/>
  <c r="O47" i="3"/>
  <c r="AD47" i="3" s="1"/>
  <c r="O46" i="3"/>
  <c r="AD46" i="3" s="1"/>
  <c r="O45" i="3"/>
  <c r="AD45" i="3" s="1"/>
  <c r="O44" i="3"/>
  <c r="AD44" i="3" s="1"/>
  <c r="O43" i="3"/>
  <c r="AD43" i="3" s="1"/>
  <c r="O42" i="3"/>
  <c r="AD42" i="3" s="1"/>
  <c r="O41" i="3"/>
  <c r="AD41" i="3" s="1"/>
  <c r="O40" i="3"/>
  <c r="AD40" i="3" s="1"/>
  <c r="O39" i="3"/>
  <c r="AD39" i="3" s="1"/>
  <c r="O38" i="3"/>
  <c r="AD38" i="3" s="1"/>
  <c r="O37" i="3"/>
  <c r="O36" i="3"/>
  <c r="AD36" i="3" s="1"/>
  <c r="O35" i="3"/>
  <c r="AD35" i="3" s="1"/>
  <c r="O34" i="3"/>
  <c r="AD34" i="3" s="1"/>
  <c r="O33" i="3"/>
  <c r="AD33" i="3" s="1"/>
  <c r="O32" i="3"/>
  <c r="AD32" i="3" s="1"/>
  <c r="O31" i="3"/>
  <c r="AD31" i="3" s="1"/>
  <c r="O30" i="3"/>
  <c r="AD30" i="3" s="1"/>
  <c r="O29" i="3"/>
  <c r="AD29" i="3" s="1"/>
  <c r="O28" i="3"/>
  <c r="O27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S45" i="3"/>
  <c r="S46" i="3"/>
  <c r="S47" i="3"/>
  <c r="S48" i="3"/>
  <c r="S49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O26" i="3"/>
  <c r="AG20" i="3"/>
  <c r="AE20" i="3" s="1"/>
  <c r="AG19" i="3"/>
  <c r="AE19" i="3" s="1"/>
  <c r="AG18" i="3"/>
  <c r="AG17" i="3"/>
  <c r="AG16" i="3"/>
  <c r="AG15" i="3"/>
  <c r="AG14" i="3"/>
  <c r="AG13" i="3"/>
  <c r="AG12" i="3"/>
  <c r="AG11" i="3"/>
  <c r="AE11" i="3" s="1"/>
  <c r="AG10" i="3"/>
  <c r="AG9" i="3"/>
  <c r="AG8" i="3"/>
  <c r="AG7" i="3"/>
  <c r="AG6" i="3"/>
  <c r="AG5" i="3"/>
  <c r="AG4" i="3"/>
  <c r="AG3" i="3"/>
  <c r="AE3" i="3" s="1"/>
  <c r="AG2" i="3"/>
  <c r="AG21" i="3"/>
  <c r="AE21" i="3" s="1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D2" i="3"/>
  <c r="V26" i="3"/>
  <c r="AD26" i="3" s="1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V2" i="3"/>
  <c r="AE26" i="3"/>
  <c r="AE25" i="3"/>
  <c r="AE24" i="3"/>
  <c r="AE23" i="3"/>
  <c r="AE22" i="3"/>
  <c r="AE18" i="3"/>
  <c r="AE17" i="3"/>
  <c r="AE16" i="3"/>
  <c r="AE15" i="3"/>
  <c r="AE14" i="3"/>
  <c r="AE13" i="3"/>
  <c r="AE12" i="3"/>
  <c r="AE10" i="3"/>
  <c r="AE9" i="3"/>
  <c r="AE8" i="3"/>
  <c r="AE7" i="3"/>
  <c r="AE6" i="3"/>
  <c r="AE5" i="3"/>
  <c r="AE4" i="3"/>
  <c r="AE2" i="3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Y29" i="2"/>
  <c r="D27" i="2" l="1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C27" i="2"/>
  <c r="B27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Z29" i="2"/>
</calcChain>
</file>

<file path=xl/comments1.xml><?xml version="1.0" encoding="utf-8"?>
<comments xmlns="http://schemas.openxmlformats.org/spreadsheetml/2006/main">
  <authors>
    <author>SiStatDataPool</author>
  </authors>
  <commentList>
    <comment ref="A6" authorId="0">
      <text>
        <r>
          <rPr>
            <sz val="8"/>
            <color rgb="FF000000"/>
            <rFont val="Tahoma"/>
            <family val="2"/>
          </rPr>
          <t xml:space="preserve">Upoštevana je tudi ocena proizvodnje malih zasebnih hidroelektrarn na podlagi nakupa distribucije.
</t>
        </r>
      </text>
    </comment>
    <comment ref="A18" authorId="0">
      <text>
        <r>
          <rPr>
            <sz val="8"/>
            <color rgb="FF000000"/>
            <rFont val="Tahoma"/>
            <family val="2"/>
          </rPr>
          <t xml:space="preserve">Upoštevana je tudi ocena proizvodnje malih zasebnih hidroelektrarn na podlagi nakupa distribucije.
</t>
        </r>
      </text>
    </comment>
    <comment ref="A34" authorId="0">
      <text>
        <r>
          <rPr>
            <sz val="8"/>
            <color rgb="FF000000"/>
            <rFont val="Tahoma"/>
            <family val="2"/>
          </rPr>
          <t xml:space="preserve">Od leta 2002 vključuje žičnice in železniški promet.
</t>
        </r>
      </text>
    </comment>
  </commentList>
</comments>
</file>

<file path=xl/comments2.xml><?xml version="1.0" encoding="utf-8"?>
<comments xmlns="http://schemas.openxmlformats.org/spreadsheetml/2006/main">
  <authors>
    <author>SiStatDataPool</author>
    <author>Jan Bohinec</author>
  </authors>
  <commentList>
    <comment ref="C1" authorId="0">
      <text>
        <r>
          <rPr>
            <sz val="8"/>
            <color rgb="FF000000"/>
            <rFont val="Tahoma"/>
            <family val="2"/>
          </rPr>
          <t xml:space="preserve">Upoštevana je tudi ocena proizvodnje malih zasebnih hidroelektrarn na podlagi nakupa distribucije.
</t>
        </r>
      </text>
    </comment>
    <comment ref="P1" authorId="0">
      <text>
        <r>
          <rPr>
            <sz val="8"/>
            <color rgb="FF000000"/>
            <rFont val="Tahoma"/>
            <family val="2"/>
          </rPr>
          <t xml:space="preserve">Upoštevana je tudi ocena proizvodnje malih zasebnih hidroelektrarn na podlagi nakupa distribucije.
</t>
        </r>
      </text>
    </comment>
    <comment ref="AL1" authorId="0">
      <text>
        <r>
          <rPr>
            <sz val="8"/>
            <color rgb="FF000000"/>
            <rFont val="Tahoma"/>
            <family val="2"/>
          </rPr>
          <t xml:space="preserve">Od leta 2002 vključuje žičnice in železniški promet.
</t>
        </r>
      </text>
    </comment>
    <comment ref="AG22" authorId="1">
      <text>
        <r>
          <rPr>
            <b/>
            <sz val="9"/>
            <color indexed="81"/>
            <rFont val="Tahoma"/>
            <family val="2"/>
            <charset val="238"/>
          </rPr>
          <t>Jan Bohinec:</t>
        </r>
        <r>
          <rPr>
            <sz val="9"/>
            <color indexed="81"/>
            <rFont val="Tahoma"/>
            <family val="2"/>
            <charset val="238"/>
          </rPr>
          <t xml:space="preserve">
AGEN</t>
        </r>
      </text>
    </comment>
    <comment ref="A26" authorId="1">
      <text>
        <r>
          <rPr>
            <b/>
            <sz val="9"/>
            <color indexed="81"/>
            <rFont val="Tahoma"/>
            <family val="2"/>
            <charset val="238"/>
          </rPr>
          <t>Jan Bohinec:</t>
        </r>
        <r>
          <rPr>
            <sz val="9"/>
            <color indexed="81"/>
            <rFont val="Tahoma"/>
            <family val="2"/>
            <charset val="238"/>
          </rPr>
          <t xml:space="preserve">
Niso še končni podatki. Preveri kasneje.</t>
        </r>
      </text>
    </comment>
  </commentList>
</comments>
</file>

<file path=xl/sharedStrings.xml><?xml version="1.0" encoding="utf-8"?>
<sst xmlns="http://schemas.openxmlformats.org/spreadsheetml/2006/main" count="266" uniqueCount="90">
  <si>
    <t>Električna energija (GWh) po: POSTAVKA ,  LETO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</si>
  <si>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</si>
  <si>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</si>
  <si>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</si>
  <si>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</si>
  <si>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</si>
  <si>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</si>
  <si>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</si>
  <si>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</si>
  <si>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</si>
  <si>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</si>
  <si>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</si>
  <si>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</si>
  <si>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</si>
  <si>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</si>
  <si>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</si>
  <si>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</si>
  <si>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</si>
  <si>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</si>
  <si>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</si>
  <si>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</si>
  <si>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</si>
  <si>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</si>
  <si>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</si>
  <si>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</si>
  <si>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</si>
  <si>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Proizvodnja na generatorju-SKUPAJ</t>
  </si>
  <si>
    <t>Proizvodnja na generatorju-hidroelektrarne</t>
  </si>
  <si>
    <t>Proizvodnja na generatorju-hidroelektrarne-od tega s prečrpavanjem</t>
  </si>
  <si>
    <t>-</t>
  </si>
  <si>
    <t>Proizvodnja na generatorju-termoelektrarne</t>
  </si>
  <si>
    <t>Proizvodnja na generatorju-jedrska elektrarna</t>
  </si>
  <si>
    <t>Proizvodnja na generatorju-sončne elektrarne</t>
  </si>
  <si>
    <t>Proizvodnja na generatorju-vetrne elektrarne</t>
  </si>
  <si>
    <t>Lastna raba</t>
  </si>
  <si>
    <t>Lastna raba hidroelektrarne</t>
  </si>
  <si>
    <t>Lastna raba termoelektrarne</t>
  </si>
  <si>
    <t>Lastna raba jedrska elektrarna</t>
  </si>
  <si>
    <t>Lastna raba drugo</t>
  </si>
  <si>
    <t>Proizvodnja na pragu-SKUPAJ</t>
  </si>
  <si>
    <t>Proizvodnja na pragu-hidroelektrarne</t>
  </si>
  <si>
    <t>Proizvodnja na pragu-hidroelektrarne-od tega s prečrpavanjem</t>
  </si>
  <si>
    <t>Proizvodnja na pragu-termoelektrarne</t>
  </si>
  <si>
    <t>Proizvodnja na pragu-jedrska elektrarna</t>
  </si>
  <si>
    <t>Proizvodnja na pragu-sončne elektrarne</t>
  </si>
  <si>
    <t>Proizvodnja na pragu-vetrne elektrarne</t>
  </si>
  <si>
    <t>Uvoz</t>
  </si>
  <si>
    <t>Izvoz</t>
  </si>
  <si>
    <t>Poraba za prečrpavanje</t>
  </si>
  <si>
    <t>Izgube v omrežju</t>
  </si>
  <si>
    <t>Končna raba-SKUPAJ</t>
  </si>
  <si>
    <t>Končna raba-energetski sektor</t>
  </si>
  <si>
    <t>Končna raba-predelovalne dejavnosti in gradbeništvo</t>
  </si>
  <si>
    <t>Končna raba-promet</t>
  </si>
  <si>
    <t>Končna raba-gospodinjstva</t>
  </si>
  <si>
    <t>Končna raba-kmetijstvo in gozdarstvo</t>
  </si>
  <si>
    <t>Končna raba-drugi porabniki</t>
  </si>
  <si>
    <t xml:space="preserve">Vir: Statistični urad Republike Slovenije.
</t>
  </si>
  <si>
    <t>Povezane vsebine: 
- &lt;A class=seznam HREF=http://www.stat.si/StatWeb/Common/PrikaziDokument.ashx?IdDatoteke=8167 target=_blank&gt;Metodološka pojasnila&lt;/A&gt;</t>
  </si>
  <si>
    <t>POSTAVKA:</t>
  </si>
  <si>
    <t>Proizvodnja na generatorju-hidroelektrarne:</t>
  </si>
  <si>
    <t xml:space="preserve">Upoštevana je tudi ocena proizvodnje malih zasebnih hidroelektrarn na podlagi nakupa distribucije.
</t>
  </si>
  <si>
    <t>Proizvodnja na pragu-hidroelektrarne:</t>
  </si>
  <si>
    <t>Končna raba-promet:</t>
  </si>
  <si>
    <t xml:space="preserve">Od leta 2002 vključuje žičnice in železniški promet.
</t>
  </si>
  <si>
    <t>Zadnja objava:</t>
  </si>
  <si>
    <t>20210517 10:30</t>
  </si>
  <si>
    <t>Vir:</t>
  </si>
  <si>
    <t>Statistični urad Republike Slovenije</t>
  </si>
  <si>
    <t>Kontaktna oseba:</t>
  </si>
  <si>
    <t>Statistični urad RS, T: (01) 241 64 04, E: gp.surs@gov.si</t>
  </si>
  <si>
    <t>Avtorske pravice</t>
  </si>
  <si>
    <t>Enote:</t>
  </si>
  <si>
    <t>GWh</t>
  </si>
  <si>
    <t>Podatkovna baza:</t>
  </si>
  <si>
    <t>SI-STAT</t>
  </si>
  <si>
    <t>ID tabele:</t>
  </si>
  <si>
    <t>1817602S</t>
  </si>
  <si>
    <t>Skupna raba (končna + izgube + črpanje)</t>
  </si>
  <si>
    <t>Neto izvoz</t>
  </si>
  <si>
    <t>Proizvodnja - Poraba</t>
  </si>
  <si>
    <t>Leto</t>
  </si>
  <si>
    <t>Skupaj proizvodnja</t>
  </si>
  <si>
    <t>Biomasa in bioplin</t>
  </si>
  <si>
    <t>Plin</t>
  </si>
  <si>
    <t>NEK</t>
  </si>
  <si>
    <t>Source stat.si: https://pxweb.stat.si/SiStatData/pxweb/sl/Data/-/1817602S.px</t>
  </si>
  <si>
    <t>Dogodek Zaprtje TEŠ6</t>
  </si>
  <si>
    <t>Dogodek Začetek obratovanja NEK2</t>
  </si>
  <si>
    <t>Dogodek 100% razogljičenje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</si>
</sst>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Tahoma"/>
      <family val="2"/>
    </font>
    <font>
      <b/>
      <sz val="11"/>
      <color rgb="FF000000"/>
      <name val="Calibri"/>
      <family val="2"/>
      <charset val="238"/>
    </font>
    <font>
      <sz val="11"/>
      <color rgb="FFFF0000"/>
      <name val="Calibri"/>
      <family val="2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1"/>
      <color theme="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 applyNumberFormat="0" applyBorder="0" applyAlignment="0"/>
  </cellStyleXfs>
  <cellXfs count="38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164" fontId="0" fillId="0" borderId="0" xfId="0" applyNumberFormat="1" applyFill="1" applyProtection="1"/>
    <xf numFmtId="0" fontId="0" fillId="0" borderId="0" xfId="0" applyFill="1" applyAlignment="1" applyProtection="1">
      <alignment horizontal="right"/>
    </xf>
    <xf numFmtId="0" fontId="0" fillId="0" borderId="0" xfId="0" applyFill="1" applyAlignment="1" applyProtection="1">
      <alignment wrapText="1"/>
    </xf>
    <xf numFmtId="164" fontId="0" fillId="0" borderId="0" xfId="0" applyNumberFormat="1" applyFill="1" applyAlignment="1" applyProtection="1">
      <alignment horizontal="right"/>
    </xf>
    <xf numFmtId="0" fontId="2" fillId="2" borderId="0" xfId="0" applyFont="1" applyFill="1" applyProtection="1"/>
    <xf numFmtId="0" fontId="2" fillId="3" borderId="0" xfId="0" applyFont="1" applyFill="1" applyProtection="1"/>
    <xf numFmtId="0" fontId="2" fillId="4" borderId="0" xfId="0" applyFont="1" applyFill="1" applyProtection="1"/>
    <xf numFmtId="0" fontId="2" fillId="5" borderId="0" xfId="0" applyFont="1" applyFill="1" applyProtection="1"/>
    <xf numFmtId="0" fontId="2" fillId="6" borderId="0" xfId="0" applyFont="1" applyFill="1" applyProtection="1"/>
    <xf numFmtId="164" fontId="0" fillId="2" borderId="0" xfId="0" applyNumberFormat="1" applyFill="1" applyAlignment="1" applyProtection="1">
      <alignment horizontal="right"/>
    </xf>
    <xf numFmtId="1" fontId="0" fillId="0" borderId="0" xfId="0" applyNumberFormat="1" applyFill="1" applyProtection="1"/>
    <xf numFmtId="1" fontId="0" fillId="0" borderId="0" xfId="0" applyNumberFormat="1" applyFill="1" applyAlignment="1" applyProtection="1">
      <alignment horizontal="right"/>
    </xf>
    <xf numFmtId="0" fontId="4" fillId="0" borderId="0" xfId="0" applyFont="1" applyFill="1" applyAlignment="1" applyProtection="1">
      <alignment wrapText="1"/>
    </xf>
    <xf numFmtId="0" fontId="2" fillId="0" borderId="0" xfId="0" applyNumberFormat="1" applyFont="1" applyFill="1" applyProtection="1"/>
    <xf numFmtId="0" fontId="2" fillId="0" borderId="1" xfId="0" applyNumberFormat="1" applyFont="1" applyFill="1" applyBorder="1" applyProtection="1"/>
    <xf numFmtId="1" fontId="0" fillId="0" borderId="1" xfId="0" applyNumberFormat="1" applyFill="1" applyBorder="1" applyProtection="1"/>
    <xf numFmtId="1" fontId="0" fillId="0" borderId="1" xfId="0" applyNumberFormat="1" applyFill="1" applyBorder="1" applyAlignment="1" applyProtection="1">
      <alignment horizontal="right"/>
    </xf>
    <xf numFmtId="0" fontId="0" fillId="0" borderId="1" xfId="0" applyFill="1" applyBorder="1" applyProtection="1"/>
    <xf numFmtId="1" fontId="0" fillId="7" borderId="0" xfId="0" applyNumberFormat="1" applyFill="1" applyAlignment="1" applyProtection="1">
      <alignment horizontal="right"/>
    </xf>
    <xf numFmtId="1" fontId="5" fillId="7" borderId="0" xfId="0" applyNumberFormat="1" applyFont="1" applyFill="1" applyAlignment="1" applyProtection="1">
      <alignment horizontal="right"/>
    </xf>
    <xf numFmtId="1" fontId="5" fillId="7" borderId="1" xfId="0" applyNumberFormat="1" applyFont="1" applyFill="1" applyBorder="1" applyAlignment="1" applyProtection="1">
      <alignment horizontal="right"/>
    </xf>
    <xf numFmtId="0" fontId="2" fillId="4" borderId="0" xfId="0" applyFont="1" applyFill="1" applyAlignment="1" applyProtection="1">
      <alignment horizontal="center" vertical="center" wrapText="1"/>
    </xf>
    <xf numFmtId="0" fontId="2" fillId="3" borderId="0" xfId="0" applyFont="1" applyFill="1" applyAlignment="1" applyProtection="1">
      <alignment horizontal="center" vertical="center" wrapText="1"/>
    </xf>
    <xf numFmtId="0" fontId="2" fillId="5" borderId="0" xfId="0" applyFont="1" applyFill="1" applyAlignment="1" applyProtection="1">
      <alignment horizontal="center" vertical="center" wrapText="1"/>
    </xf>
    <xf numFmtId="0" fontId="2" fillId="5" borderId="2" xfId="0" applyFont="1" applyFill="1" applyBorder="1" applyAlignment="1" applyProtection="1">
      <alignment horizontal="center" vertical="center" wrapText="1"/>
    </xf>
    <xf numFmtId="0" fontId="2" fillId="6" borderId="0" xfId="0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 wrapText="1"/>
    </xf>
    <xf numFmtId="1" fontId="8" fillId="0" borderId="0" xfId="0" applyNumberFormat="1" applyFont="1" applyFill="1" applyProtection="1"/>
    <xf numFmtId="1" fontId="8" fillId="0" borderId="1" xfId="0" applyNumberFormat="1" applyFont="1" applyFill="1" applyBorder="1" applyAlignment="1" applyProtection="1">
      <alignment horizontal="right"/>
    </xf>
    <xf numFmtId="0" fontId="2" fillId="5" borderId="3" xfId="0" applyFont="1" applyFill="1" applyBorder="1" applyAlignment="1" applyProtection="1">
      <alignment horizontal="center" vertical="center" wrapText="1"/>
    </xf>
    <xf numFmtId="0" fontId="2" fillId="5" borderId="4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0" xfId="0" applyFont="1" applyFill="1" applyAlignment="1" applyProtection="1">
      <alignment horizontal="center" vertical="center" wrapText="1"/>
    </xf>
    <xf numFmtId="0" fontId="2" fillId="5" borderId="5" xfId="0" applyFont="1" applyFill="1" applyBorder="1" applyAlignment="1" applyProtection="1">
      <alignment horizontal="center" vertical="center" wrapText="1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Style" Target="style4.xml"/><Relationship Id="rId2" Type="http://schemas.microsoft.com/office/2011/relationships/chartColorStyle" Target="colors4.xml"/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val>
            <c:numRef>
              <c:f>'1817602S'!$B$29:$Y$29</c:f>
              <c:numCache>
                <c:formatCode>0.000</c:formatCode>
                <c:ptCount val="24"/>
                <c:pt idx="0">
                  <c:v>9582</c:v>
                </c:pt>
                <c:pt idx="1">
                  <c:v>9971</c:v>
                </c:pt>
                <c:pt idx="2">
                  <c:v>10197</c:v>
                </c:pt>
                <c:pt idx="3">
                  <c:v>10432</c:v>
                </c:pt>
                <c:pt idx="4">
                  <c:v>10664</c:v>
                </c:pt>
                <c:pt idx="5">
                  <c:v>11091</c:v>
                </c:pt>
                <c:pt idx="6">
                  <c:v>11823</c:v>
                </c:pt>
                <c:pt idx="7">
                  <c:v>12204</c:v>
                </c:pt>
                <c:pt idx="8">
                  <c:v>12679</c:v>
                </c:pt>
                <c:pt idx="9">
                  <c:v>12872</c:v>
                </c:pt>
                <c:pt idx="10">
                  <c:v>13298</c:v>
                </c:pt>
                <c:pt idx="11">
                  <c:v>13405</c:v>
                </c:pt>
                <c:pt idx="12">
                  <c:v>12945</c:v>
                </c:pt>
                <c:pt idx="13">
                  <c:v>11422</c:v>
                </c:pt>
                <c:pt idx="14">
                  <c:v>12308</c:v>
                </c:pt>
                <c:pt idx="15">
                  <c:v>12805</c:v>
                </c:pt>
                <c:pt idx="16">
                  <c:v>12791</c:v>
                </c:pt>
                <c:pt idx="17">
                  <c:v>12979</c:v>
                </c:pt>
                <c:pt idx="18">
                  <c:v>12922</c:v>
                </c:pt>
                <c:pt idx="19">
                  <c:v>13275</c:v>
                </c:pt>
                <c:pt idx="20">
                  <c:v>13494</c:v>
                </c:pt>
                <c:pt idx="21">
                  <c:v>13987.924999999999</c:v>
                </c:pt>
                <c:pt idx="22">
                  <c:v>14060.112999999999</c:v>
                </c:pt>
                <c:pt idx="23">
                  <c:v>14047.451000000001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8510-4F6A-9860-1F443579B888}"/>
            </c:ext>
          </c:extLst>
        </c:ser>
        <c:ser>
          <c:idx val="3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'1817602S'!$B$17:$Y$17</c:f>
              <c:numCache>
                <c:formatCode>0.000</c:formatCode>
                <c:ptCount val="24"/>
                <c:pt idx="0">
                  <c:v>11972</c:v>
                </c:pt>
                <c:pt idx="1">
                  <c:v>12349</c:v>
                </c:pt>
                <c:pt idx="2">
                  <c:v>12855</c:v>
                </c:pt>
                <c:pt idx="3">
                  <c:v>12456</c:v>
                </c:pt>
                <c:pt idx="4">
                  <c:v>12795</c:v>
                </c:pt>
                <c:pt idx="5">
                  <c:v>13592</c:v>
                </c:pt>
                <c:pt idx="6">
                  <c:v>13693</c:v>
                </c:pt>
                <c:pt idx="7">
                  <c:v>12895</c:v>
                </c:pt>
                <c:pt idx="8">
                  <c:v>14308</c:v>
                </c:pt>
                <c:pt idx="9">
                  <c:v>14149</c:v>
                </c:pt>
                <c:pt idx="10">
                  <c:v>14117</c:v>
                </c:pt>
                <c:pt idx="11">
                  <c:v>14044</c:v>
                </c:pt>
                <c:pt idx="12">
                  <c:v>15357</c:v>
                </c:pt>
                <c:pt idx="13">
                  <c:v>15375</c:v>
                </c:pt>
                <c:pt idx="14">
                  <c:v>15410</c:v>
                </c:pt>
                <c:pt idx="15">
                  <c:v>15001</c:v>
                </c:pt>
                <c:pt idx="16">
                  <c:v>14705</c:v>
                </c:pt>
                <c:pt idx="17">
                  <c:v>15117</c:v>
                </c:pt>
                <c:pt idx="18">
                  <c:v>16486</c:v>
                </c:pt>
                <c:pt idx="19">
                  <c:v>14187</c:v>
                </c:pt>
                <c:pt idx="20">
                  <c:v>15546</c:v>
                </c:pt>
                <c:pt idx="21">
                  <c:v>15396.876</c:v>
                </c:pt>
                <c:pt idx="22">
                  <c:v>15441.97</c:v>
                </c:pt>
                <c:pt idx="23">
                  <c:v>15224.353999999999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8510-4F6A-9860-1F443579B888}"/>
            </c:ext>
          </c:extLst>
        </c:ser>
        <c:ser>
          <c:idx val="1"/>
          <c:order val="2"/>
          <c:marker>
            <c:symbol val="none"/>
          </c:marker>
          <c:val>
            <c:numRef>
              <c:f>'1817602S'!$B$5:$Y$5</c:f>
              <c:numCache>
                <c:formatCode>0.000</c:formatCode>
                <c:ptCount val="24"/>
                <c:pt idx="0">
                  <c:v>12737</c:v>
                </c:pt>
                <c:pt idx="1">
                  <c:v>13178</c:v>
                </c:pt>
                <c:pt idx="2">
                  <c:v>13705</c:v>
                </c:pt>
                <c:pt idx="3">
                  <c:v>13261</c:v>
                </c:pt>
                <c:pt idx="4">
                  <c:v>13624</c:v>
                </c:pt>
                <c:pt idx="5">
                  <c:v>14466</c:v>
                </c:pt>
                <c:pt idx="6">
                  <c:v>14600</c:v>
                </c:pt>
                <c:pt idx="7">
                  <c:v>13821</c:v>
                </c:pt>
                <c:pt idx="8">
                  <c:v>15272</c:v>
                </c:pt>
                <c:pt idx="9">
                  <c:v>15117</c:v>
                </c:pt>
                <c:pt idx="10">
                  <c:v>15115</c:v>
                </c:pt>
                <c:pt idx="11">
                  <c:v>15043</c:v>
                </c:pt>
                <c:pt idx="12">
                  <c:v>16398</c:v>
                </c:pt>
                <c:pt idx="13">
                  <c:v>16403</c:v>
                </c:pt>
                <c:pt idx="14">
                  <c:v>16440</c:v>
                </c:pt>
                <c:pt idx="15">
                  <c:v>16059</c:v>
                </c:pt>
                <c:pt idx="16">
                  <c:v>15736</c:v>
                </c:pt>
                <c:pt idx="17">
                  <c:v>16103</c:v>
                </c:pt>
                <c:pt idx="18">
                  <c:v>17437</c:v>
                </c:pt>
                <c:pt idx="19">
                  <c:v>15100</c:v>
                </c:pt>
                <c:pt idx="20">
                  <c:v>16500</c:v>
                </c:pt>
                <c:pt idx="21">
                  <c:v>16326.225</c:v>
                </c:pt>
                <c:pt idx="22">
                  <c:v>16326.934999999999</c:v>
                </c:pt>
                <c:pt idx="23">
                  <c:v>16099.564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510-4F6A-9860-1F443579B888}"/>
            </c:ext>
          </c:extLst>
        </c:ser>
        <c:ser>
          <c:idx val="0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'1817602S'!$B$17:$Y$17</c:f>
              <c:numCache>
                <c:formatCode>0.000</c:formatCode>
                <c:ptCount val="24"/>
                <c:pt idx="0">
                  <c:v>11972</c:v>
                </c:pt>
                <c:pt idx="1">
                  <c:v>12349</c:v>
                </c:pt>
                <c:pt idx="2">
                  <c:v>12855</c:v>
                </c:pt>
                <c:pt idx="3">
                  <c:v>12456</c:v>
                </c:pt>
                <c:pt idx="4">
                  <c:v>12795</c:v>
                </c:pt>
                <c:pt idx="5">
                  <c:v>13592</c:v>
                </c:pt>
                <c:pt idx="6">
                  <c:v>13693</c:v>
                </c:pt>
                <c:pt idx="7">
                  <c:v>12895</c:v>
                </c:pt>
                <c:pt idx="8">
                  <c:v>14308</c:v>
                </c:pt>
                <c:pt idx="9">
                  <c:v>14149</c:v>
                </c:pt>
                <c:pt idx="10">
                  <c:v>14117</c:v>
                </c:pt>
                <c:pt idx="11">
                  <c:v>14044</c:v>
                </c:pt>
                <c:pt idx="12">
                  <c:v>15357</c:v>
                </c:pt>
                <c:pt idx="13">
                  <c:v>15375</c:v>
                </c:pt>
                <c:pt idx="14">
                  <c:v>15410</c:v>
                </c:pt>
                <c:pt idx="15">
                  <c:v>15001</c:v>
                </c:pt>
                <c:pt idx="16">
                  <c:v>14705</c:v>
                </c:pt>
                <c:pt idx="17">
                  <c:v>15117</c:v>
                </c:pt>
                <c:pt idx="18">
                  <c:v>16486</c:v>
                </c:pt>
                <c:pt idx="19">
                  <c:v>14187</c:v>
                </c:pt>
                <c:pt idx="20">
                  <c:v>15546</c:v>
                </c:pt>
                <c:pt idx="21">
                  <c:v>15396.876</c:v>
                </c:pt>
                <c:pt idx="22">
                  <c:v>15441.97</c:v>
                </c:pt>
                <c:pt idx="23">
                  <c:v>15224.353999999999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510-4F6A-9860-1F443579B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69600"/>
        <c:axId val="224647360"/>
      </c:lineChart>
      <c:catAx>
        <c:axId val="118169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24647360"/>
        <c:crosses val="autoZero"/>
        <c:auto val="1"/>
        <c:lblAlgn val="ctr"/>
        <c:lblOffset val="100"/>
        <c:noMultiLvlLbl val="0"/>
      </c:catAx>
      <c:valAx>
        <c:axId val="2246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81696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'1817602S'!$B$26:$Z$26</c:f>
              <c:numCache>
                <c:formatCode>0.000</c:formatCode>
                <c:ptCount val="25"/>
                <c:pt idx="0">
                  <c:v>1667</c:v>
                </c:pt>
                <c:pt idx="1">
                  <c:v>1696</c:v>
                </c:pt>
                <c:pt idx="2">
                  <c:v>1894</c:v>
                </c:pt>
                <c:pt idx="3">
                  <c:v>1333</c:v>
                </c:pt>
                <c:pt idx="4">
                  <c:v>1321</c:v>
                </c:pt>
                <c:pt idx="5">
                  <c:v>1772</c:v>
                </c:pt>
                <c:pt idx="6">
                  <c:v>1134</c:v>
                </c:pt>
                <c:pt idx="7">
                  <c:v>-164</c:v>
                </c:pt>
                <c:pt idx="8">
                  <c:v>756</c:v>
                </c:pt>
                <c:pt idx="9">
                  <c:v>325</c:v>
                </c:pt>
                <c:pt idx="10">
                  <c:v>-44</c:v>
                </c:pt>
                <c:pt idx="11">
                  <c:v>-229</c:v>
                </c:pt>
                <c:pt idx="12">
                  <c:v>1599</c:v>
                </c:pt>
                <c:pt idx="13">
                  <c:v>3059</c:v>
                </c:pt>
                <c:pt idx="14">
                  <c:v>2120</c:v>
                </c:pt>
                <c:pt idx="15">
                  <c:v>1372</c:v>
                </c:pt>
                <c:pt idx="16">
                  <c:v>1039</c:v>
                </c:pt>
                <c:pt idx="17">
                  <c:v>1290</c:v>
                </c:pt>
                <c:pt idx="18">
                  <c:v>2743</c:v>
                </c:pt>
                <c:pt idx="19">
                  <c:v>48</c:v>
                </c:pt>
                <c:pt idx="20">
                  <c:v>1176</c:v>
                </c:pt>
                <c:pt idx="21">
                  <c:v>515.65999999999985</c:v>
                </c:pt>
                <c:pt idx="22">
                  <c:v>502.16300000000047</c:v>
                </c:pt>
                <c:pt idx="23">
                  <c:v>318.55600000000049</c:v>
                </c:pt>
                <c:pt idx="24">
                  <c:v>2003.1050000000005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5E-488B-A313-A0837655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71136"/>
        <c:axId val="118235136"/>
      </c:lineChart>
      <c:catAx>
        <c:axId val="11817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8235136"/>
        <c:crosses val="autoZero"/>
        <c:auto val="1"/>
        <c:lblAlgn val="ctr"/>
        <c:lblOffset val="100"/>
        <c:noMultiLvlLbl val="0"/>
      </c:catAx>
      <c:valAx>
        <c:axId val="1182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817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Casovnica!$O$1</c:f>
              <c:strCache>
                <c:ptCount val="1"/>
                <c:pt idx="0">
                  <c:v>Skupaj proizvodnja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Casovnica!$A$2:$A$56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Casovnica!$O$2:$O$56</c:f>
              <c:numCache>
                <c:formatCode>0</c:formatCode>
                <c:ptCount val="55"/>
                <c:pt idx="0">
                  <c:v>9792.5</c:v>
                </c:pt>
                <c:pt idx="1">
                  <c:v>9956.5</c:v>
                </c:pt>
                <c:pt idx="2">
                  <c:v>10461.5</c:v>
                </c:pt>
                <c:pt idx="3">
                  <c:v>10213</c:v>
                </c:pt>
                <c:pt idx="4">
                  <c:v>10521.5</c:v>
                </c:pt>
                <c:pt idx="5">
                  <c:v>11074</c:v>
                </c:pt>
                <c:pt idx="6">
                  <c:v>11039.5</c:v>
                </c:pt>
                <c:pt idx="7">
                  <c:v>10413.5</c:v>
                </c:pt>
                <c:pt idx="8">
                  <c:v>11702</c:v>
                </c:pt>
                <c:pt idx="9">
                  <c:v>11343</c:v>
                </c:pt>
                <c:pt idx="10">
                  <c:v>11472</c:v>
                </c:pt>
                <c:pt idx="11">
                  <c:v>11329</c:v>
                </c:pt>
                <c:pt idx="12">
                  <c:v>12371</c:v>
                </c:pt>
                <c:pt idx="13">
                  <c:v>12645</c:v>
                </c:pt>
                <c:pt idx="14">
                  <c:v>12903.5</c:v>
                </c:pt>
                <c:pt idx="15">
                  <c:v>12193</c:v>
                </c:pt>
                <c:pt idx="16">
                  <c:v>12270</c:v>
                </c:pt>
                <c:pt idx="17">
                  <c:v>12892</c:v>
                </c:pt>
                <c:pt idx="18">
                  <c:v>13728.5</c:v>
                </c:pt>
                <c:pt idx="19">
                  <c:v>11783</c:v>
                </c:pt>
                <c:pt idx="20">
                  <c:v>13108.5</c:v>
                </c:pt>
                <c:pt idx="21">
                  <c:v>12684.460500000001</c:v>
                </c:pt>
                <c:pt idx="22">
                  <c:v>12884.934999999999</c:v>
                </c:pt>
                <c:pt idx="23">
                  <c:v>12660.192499999999</c:v>
                </c:pt>
                <c:pt idx="24">
                  <c:v>13023.699172980871</c:v>
                </c:pt>
                <c:pt idx="25">
                  <c:v>13040.582140688364</c:v>
                </c:pt>
                <c:pt idx="26">
                  <c:v>13294.255400563134</c:v>
                </c:pt>
                <c:pt idx="27">
                  <c:v>13547.928660437901</c:v>
                </c:pt>
                <c:pt idx="28">
                  <c:v>13801.601920312673</c:v>
                </c:pt>
                <c:pt idx="29">
                  <c:v>14055.27518018744</c:v>
                </c:pt>
                <c:pt idx="30">
                  <c:v>13948.502034364688</c:v>
                </c:pt>
                <c:pt idx="31">
                  <c:v>13841.728888541935</c:v>
                </c:pt>
                <c:pt idx="32">
                  <c:v>13734.955742719185</c:v>
                </c:pt>
                <c:pt idx="33">
                  <c:v>13628.182596896431</c:v>
                </c:pt>
                <c:pt idx="34">
                  <c:v>15095.96445107368</c:v>
                </c:pt>
                <c:pt idx="35">
                  <c:v>15248.266698910322</c:v>
                </c:pt>
                <c:pt idx="36">
                  <c:v>15500.568946746964</c:v>
                </c:pt>
                <c:pt idx="37">
                  <c:v>15352.871194583608</c:v>
                </c:pt>
                <c:pt idx="38">
                  <c:v>14005.173442420253</c:v>
                </c:pt>
                <c:pt idx="39">
                  <c:v>14257.475690256897</c:v>
                </c:pt>
                <c:pt idx="40">
                  <c:v>14352.605771443805</c:v>
                </c:pt>
                <c:pt idx="41">
                  <c:v>23601.935852630708</c:v>
                </c:pt>
                <c:pt idx="42">
                  <c:v>23697.065933817616</c:v>
                </c:pt>
                <c:pt idx="43">
                  <c:v>23792.196015004523</c:v>
                </c:pt>
                <c:pt idx="44">
                  <c:v>23887.326096191424</c:v>
                </c:pt>
                <c:pt idx="45">
                  <c:v>23996.563082907389</c:v>
                </c:pt>
                <c:pt idx="46">
                  <c:v>24105.800069623354</c:v>
                </c:pt>
                <c:pt idx="47">
                  <c:v>24215.037056339319</c:v>
                </c:pt>
                <c:pt idx="48">
                  <c:v>21509.649292224534</c:v>
                </c:pt>
                <c:pt idx="49">
                  <c:v>21618.886278940499</c:v>
                </c:pt>
                <c:pt idx="50">
                  <c:v>21814.293565147989</c:v>
                </c:pt>
                <c:pt idx="51">
                  <c:v>22009.700851355476</c:v>
                </c:pt>
                <c:pt idx="52">
                  <c:v>22205.108137562962</c:v>
                </c:pt>
                <c:pt idx="53">
                  <c:v>22400.515423770448</c:v>
                </c:pt>
                <c:pt idx="54">
                  <c:v>22595.922709977938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CD-4B28-9C76-6E77A11C8237}"/>
            </c:ext>
          </c:extLst>
        </c:ser>
        <c:ser>
          <c:idx val="1"/>
          <c:order val="1"/>
          <c:tx>
            <c:strRef>
              <c:f>Casovnica!$AG$1</c:f>
              <c:strCache>
                <c:ptCount val="1"/>
                <c:pt idx="0">
                  <c:v>Skupna raba (končna + izgube + črpanje)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Casovnica!$A$2:$A$56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Casovnica!$AG$2:$AG$56</c:f>
              <c:numCache>
                <c:formatCode>0</c:formatCode>
                <c:ptCount val="55"/>
                <c:pt idx="0">
                  <c:v>10305</c:v>
                </c:pt>
                <c:pt idx="1">
                  <c:v>10653</c:v>
                </c:pt>
                <c:pt idx="2">
                  <c:v>10961</c:v>
                </c:pt>
                <c:pt idx="3">
                  <c:v>11123</c:v>
                </c:pt>
                <c:pt idx="4">
                  <c:v>11475</c:v>
                </c:pt>
                <c:pt idx="5">
                  <c:v>11820</c:v>
                </c:pt>
                <c:pt idx="6">
                  <c:v>12560</c:v>
                </c:pt>
                <c:pt idx="7">
                  <c:v>13060</c:v>
                </c:pt>
                <c:pt idx="8">
                  <c:v>13552</c:v>
                </c:pt>
                <c:pt idx="9">
                  <c:v>13824</c:v>
                </c:pt>
                <c:pt idx="10">
                  <c:v>14161</c:v>
                </c:pt>
                <c:pt idx="11">
                  <c:v>14273</c:v>
                </c:pt>
                <c:pt idx="12">
                  <c:v>13758</c:v>
                </c:pt>
                <c:pt idx="13">
                  <c:v>12315</c:v>
                </c:pt>
                <c:pt idx="14">
                  <c:v>13290</c:v>
                </c:pt>
                <c:pt idx="15">
                  <c:v>13629</c:v>
                </c:pt>
                <c:pt idx="16">
                  <c:v>13666</c:v>
                </c:pt>
                <c:pt idx="17">
                  <c:v>13827</c:v>
                </c:pt>
                <c:pt idx="18">
                  <c:v>13743</c:v>
                </c:pt>
                <c:pt idx="19">
                  <c:v>14139</c:v>
                </c:pt>
                <c:pt idx="20">
                  <c:v>14056</c:v>
                </c:pt>
                <c:pt idx="21">
                  <c:v>14468</c:v>
                </c:pt>
                <c:pt idx="22">
                  <c:v>14501</c:v>
                </c:pt>
                <c:pt idx="23">
                  <c:v>14341</c:v>
                </c:pt>
                <c:pt idx="24">
                  <c:v>13744</c:v>
                </c:pt>
                <c:pt idx="25">
                  <c:v>13850.08015210699</c:v>
                </c:pt>
                <c:pt idx="26">
                  <c:v>14161.539370368064</c:v>
                </c:pt>
                <c:pt idx="27">
                  <c:v>14472.998588629142</c:v>
                </c:pt>
                <c:pt idx="28">
                  <c:v>14682.433632229335</c:v>
                </c:pt>
                <c:pt idx="29">
                  <c:v>14891.868675829535</c:v>
                </c:pt>
                <c:pt idx="30">
                  <c:v>15138.718530959803</c:v>
                </c:pt>
                <c:pt idx="31">
                  <c:v>15385.568386090072</c:v>
                </c:pt>
                <c:pt idx="32">
                  <c:v>15632.418241220341</c:v>
                </c:pt>
                <c:pt idx="33">
                  <c:v>15879.26809635061</c:v>
                </c:pt>
                <c:pt idx="34">
                  <c:v>17065.117951480883</c:v>
                </c:pt>
                <c:pt idx="35">
                  <c:v>17378.947424222006</c:v>
                </c:pt>
                <c:pt idx="36">
                  <c:v>17692.776896963132</c:v>
                </c:pt>
                <c:pt idx="37">
                  <c:v>18006.606369704259</c:v>
                </c:pt>
                <c:pt idx="38">
                  <c:v>18320.435842445386</c:v>
                </c:pt>
                <c:pt idx="39">
                  <c:v>18634.265315186512</c:v>
                </c:pt>
                <c:pt idx="40">
                  <c:v>19004.804201161045</c:v>
                </c:pt>
                <c:pt idx="41">
                  <c:v>19375.343087135578</c:v>
                </c:pt>
                <c:pt idx="42">
                  <c:v>19745.881973110107</c:v>
                </c:pt>
                <c:pt idx="43">
                  <c:v>20116.420859084643</c:v>
                </c:pt>
                <c:pt idx="44">
                  <c:v>20486.959745059175</c:v>
                </c:pt>
                <c:pt idx="45">
                  <c:v>20750.964213611958</c:v>
                </c:pt>
                <c:pt idx="46">
                  <c:v>21014.968682164748</c:v>
                </c:pt>
                <c:pt idx="47">
                  <c:v>21278.973150717535</c:v>
                </c:pt>
                <c:pt idx="48">
                  <c:v>21542.977619270321</c:v>
                </c:pt>
                <c:pt idx="49">
                  <c:v>21806.982087823111</c:v>
                </c:pt>
                <c:pt idx="50">
                  <c:v>21993.083771471174</c:v>
                </c:pt>
                <c:pt idx="51">
                  <c:v>22179.185455119245</c:v>
                </c:pt>
                <c:pt idx="52">
                  <c:v>22365.287138767311</c:v>
                </c:pt>
                <c:pt idx="53">
                  <c:v>22551.388822415378</c:v>
                </c:pt>
                <c:pt idx="54">
                  <c:v>22737.490506063452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CD-4B28-9C76-6E77A11C8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72160"/>
        <c:axId val="118237440"/>
      </c:lineChart>
      <c:catAx>
        <c:axId val="11817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8237440"/>
        <c:crosses val="autoZero"/>
        <c:auto val="1"/>
        <c:lblAlgn val="ctr"/>
        <c:lblOffset val="100"/>
        <c:noMultiLvlLbl val="0"/>
      </c:catAx>
      <c:valAx>
        <c:axId val="1182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817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Casovnica!$AD$1</c:f>
              <c:strCache>
                <c:ptCount val="1"/>
                <c:pt idx="0">
                  <c:v>Neto izvoz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Casovnica!$AD$2:$AD$56</c:f>
              <c:numCache>
                <c:formatCode>0</c:formatCode>
                <c:ptCount val="55"/>
                <c:pt idx="0">
                  <c:v>-512.5</c:v>
                </c:pt>
                <c:pt idx="1">
                  <c:v>-696.5</c:v>
                </c:pt>
                <c:pt idx="2">
                  <c:v>-499.5</c:v>
                </c:pt>
                <c:pt idx="3">
                  <c:v>-909</c:v>
                </c:pt>
                <c:pt idx="4">
                  <c:v>-953.5</c:v>
                </c:pt>
                <c:pt idx="5">
                  <c:v>-746</c:v>
                </c:pt>
                <c:pt idx="6">
                  <c:v>-1520.5</c:v>
                </c:pt>
                <c:pt idx="7">
                  <c:v>-2645.5</c:v>
                </c:pt>
                <c:pt idx="8">
                  <c:v>-1850</c:v>
                </c:pt>
                <c:pt idx="9">
                  <c:v>-2482</c:v>
                </c:pt>
                <c:pt idx="10">
                  <c:v>-2689</c:v>
                </c:pt>
                <c:pt idx="11">
                  <c:v>-2943</c:v>
                </c:pt>
                <c:pt idx="12">
                  <c:v>-1387</c:v>
                </c:pt>
                <c:pt idx="13">
                  <c:v>329</c:v>
                </c:pt>
                <c:pt idx="14">
                  <c:v>-570.5</c:v>
                </c:pt>
                <c:pt idx="15">
                  <c:v>-1579</c:v>
                </c:pt>
                <c:pt idx="16">
                  <c:v>-1583</c:v>
                </c:pt>
                <c:pt idx="17">
                  <c:v>-1228</c:v>
                </c:pt>
                <c:pt idx="18">
                  <c:v>-287.5</c:v>
                </c:pt>
                <c:pt idx="19">
                  <c:v>-2638</c:v>
                </c:pt>
                <c:pt idx="20">
                  <c:v>-1539.5</c:v>
                </c:pt>
                <c:pt idx="21">
                  <c:v>-2468.2535000000003</c:v>
                </c:pt>
                <c:pt idx="22">
                  <c:v>-2242.7909999999997</c:v>
                </c:pt>
                <c:pt idx="23">
                  <c:v>-2447.9344999999994</c:v>
                </c:pt>
                <c:pt idx="24">
                  <c:v>-1016.8949999999995</c:v>
                </c:pt>
                <c:pt idx="25">
                  <c:v>-809.49801141862554</c:v>
                </c:pt>
                <c:pt idx="26">
                  <c:v>-867.28396980493017</c:v>
                </c:pt>
                <c:pt idx="27">
                  <c:v>-925.06992819124025</c:v>
                </c:pt>
                <c:pt idx="28">
                  <c:v>-880.83171191666224</c:v>
                </c:pt>
                <c:pt idx="29">
                  <c:v>-836.59349564209515</c:v>
                </c:pt>
                <c:pt idx="30">
                  <c:v>-1190.2164965951142</c:v>
                </c:pt>
                <c:pt idx="31">
                  <c:v>-1543.8394975481369</c:v>
                </c:pt>
                <c:pt idx="32">
                  <c:v>-1897.462498501156</c:v>
                </c:pt>
                <c:pt idx="33">
                  <c:v>-2251.0854994541787</c:v>
                </c:pt>
                <c:pt idx="34">
                  <c:v>-1969.153500407203</c:v>
                </c:pt>
                <c:pt idx="35">
                  <c:v>-2130.680725311684</c:v>
                </c:pt>
                <c:pt idx="36">
                  <c:v>-2192.2079502161687</c:v>
                </c:pt>
                <c:pt idx="37">
                  <c:v>-2653.7351751206515</c:v>
                </c:pt>
                <c:pt idx="38">
                  <c:v>-4315.2624000251326</c:v>
                </c:pt>
                <c:pt idx="39">
                  <c:v>-4376.7896249296155</c:v>
                </c:pt>
                <c:pt idx="40">
                  <c:v>-4652.1984297172403</c:v>
                </c:pt>
                <c:pt idx="41">
                  <c:v>4226.5927654951302</c:v>
                </c:pt>
                <c:pt idx="42">
                  <c:v>3951.183960707509</c:v>
                </c:pt>
                <c:pt idx="43">
                  <c:v>3675.7751559198805</c:v>
                </c:pt>
                <c:pt idx="44">
                  <c:v>3400.3663511322484</c:v>
                </c:pt>
                <c:pt idx="45">
                  <c:v>3245.5988692954306</c:v>
                </c:pt>
                <c:pt idx="46">
                  <c:v>3090.8313874586056</c:v>
                </c:pt>
                <c:pt idx="47">
                  <c:v>2936.0639056217842</c:v>
                </c:pt>
                <c:pt idx="48">
                  <c:v>-33.328327045786864</c:v>
                </c:pt>
                <c:pt idx="49">
                  <c:v>-188.09580888261189</c:v>
                </c:pt>
                <c:pt idx="50">
                  <c:v>-178.79020632318498</c:v>
                </c:pt>
                <c:pt idx="51">
                  <c:v>-169.48460376376897</c:v>
                </c:pt>
                <c:pt idx="52">
                  <c:v>-160.17900120434933</c:v>
                </c:pt>
                <c:pt idx="53">
                  <c:v>-150.87339864492969</c:v>
                </c:pt>
                <c:pt idx="54">
                  <c:v>-141.56779608551369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29-444A-AEC0-68DB04903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73184"/>
        <c:axId val="118240320"/>
      </c:lineChart>
      <c:catAx>
        <c:axId val="118173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8240320"/>
        <c:crosses val="autoZero"/>
        <c:auto val="1"/>
        <c:lblAlgn val="ctr"/>
        <c:lblOffset val="100"/>
        <c:noMultiLvlLbl val="0"/>
      </c:catAx>
      <c:valAx>
        <c:axId val="11824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817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sl-SI"/>
              <a:t>Energy Production by Energy Source - Slovenia - 1996 - 2050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6914817752558249E-2"/>
          <c:y val="7.5287809730708422E-2"/>
          <c:w val="0.93937801444855196"/>
          <c:h val="0.81807538450817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Casovnica!$P$1</c:f>
              <c:strCache>
                <c:ptCount val="1"/>
                <c:pt idx="0">
                  <c:v>Proizvodnja na pragu-hidroelektrarne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Casovnica!$A$2:$A$56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Casovnica!$P$2:$P$56</c:f>
              <c:numCache>
                <c:formatCode>0</c:formatCode>
                <c:ptCount val="55"/>
                <c:pt idx="0">
                  <c:v>3616</c:v>
                </c:pt>
                <c:pt idx="1">
                  <c:v>3046</c:v>
                </c:pt>
                <c:pt idx="2">
                  <c:v>3400</c:v>
                </c:pt>
                <c:pt idx="3">
                  <c:v>3683</c:v>
                </c:pt>
                <c:pt idx="4">
                  <c:v>3771</c:v>
                </c:pt>
                <c:pt idx="5">
                  <c:v>3741</c:v>
                </c:pt>
                <c:pt idx="6">
                  <c:v>3265</c:v>
                </c:pt>
                <c:pt idx="7">
                  <c:v>2916</c:v>
                </c:pt>
                <c:pt idx="8">
                  <c:v>4034</c:v>
                </c:pt>
                <c:pt idx="9">
                  <c:v>3407</c:v>
                </c:pt>
                <c:pt idx="10">
                  <c:v>3536</c:v>
                </c:pt>
                <c:pt idx="11">
                  <c:v>3215</c:v>
                </c:pt>
                <c:pt idx="12">
                  <c:v>3959</c:v>
                </c:pt>
                <c:pt idx="13">
                  <c:v>4643</c:v>
                </c:pt>
                <c:pt idx="14">
                  <c:v>4636</c:v>
                </c:pt>
                <c:pt idx="15">
                  <c:v>3649</c:v>
                </c:pt>
                <c:pt idx="16">
                  <c:v>4028</c:v>
                </c:pt>
                <c:pt idx="17">
                  <c:v>4855</c:v>
                </c:pt>
                <c:pt idx="18">
                  <c:v>6284</c:v>
                </c:pt>
                <c:pt idx="19">
                  <c:v>4032</c:v>
                </c:pt>
                <c:pt idx="20">
                  <c:v>4721</c:v>
                </c:pt>
                <c:pt idx="21">
                  <c:v>4085.0160000000001</c:v>
                </c:pt>
                <c:pt idx="22">
                  <c:v>4830.7749999999996</c:v>
                </c:pt>
                <c:pt idx="23">
                  <c:v>4622.0910000000003</c:v>
                </c:pt>
                <c:pt idx="24">
                  <c:v>4585</c:v>
                </c:pt>
                <c:pt idx="25">
                  <c:v>4610.32821687675</c:v>
                </c:pt>
                <c:pt idx="26">
                  <c:v>4636.0714767515201</c:v>
                </c:pt>
                <c:pt idx="27">
                  <c:v>4661.8147366262892</c:v>
                </c:pt>
                <c:pt idx="28">
                  <c:v>4687.5579965010593</c:v>
                </c:pt>
                <c:pt idx="29">
                  <c:v>4713.3012563758284</c:v>
                </c:pt>
                <c:pt idx="30">
                  <c:v>4753.5751105530762</c:v>
                </c:pt>
                <c:pt idx="31">
                  <c:v>4793.8489647303231</c:v>
                </c:pt>
                <c:pt idx="32">
                  <c:v>4834.1228189075709</c:v>
                </c:pt>
                <c:pt idx="33">
                  <c:v>4874.3966730848178</c:v>
                </c:pt>
                <c:pt idx="34">
                  <c:v>4914.6705272620657</c:v>
                </c:pt>
                <c:pt idx="35">
                  <c:v>4980.4197750987096</c:v>
                </c:pt>
                <c:pt idx="36">
                  <c:v>5046.1690229353526</c:v>
                </c:pt>
                <c:pt idx="37">
                  <c:v>5111.9182707719965</c:v>
                </c:pt>
                <c:pt idx="38">
                  <c:v>5177.6675186086395</c:v>
                </c:pt>
                <c:pt idx="39">
                  <c:v>5243.4167664452834</c:v>
                </c:pt>
                <c:pt idx="40">
                  <c:v>5310.2708476321895</c:v>
                </c:pt>
                <c:pt idx="41">
                  <c:v>5377.1249288190957</c:v>
                </c:pt>
                <c:pt idx="42">
                  <c:v>5443.9790100060027</c:v>
                </c:pt>
                <c:pt idx="43">
                  <c:v>5510.8330911929088</c:v>
                </c:pt>
                <c:pt idx="44">
                  <c:v>5577.6871723798149</c:v>
                </c:pt>
                <c:pt idx="45">
                  <c:v>5643.797993691951</c:v>
                </c:pt>
                <c:pt idx="46">
                  <c:v>5709.908815004088</c:v>
                </c:pt>
                <c:pt idx="47">
                  <c:v>5776.019636316224</c:v>
                </c:pt>
                <c:pt idx="48">
                  <c:v>5842.130457628361</c:v>
                </c:pt>
                <c:pt idx="49">
                  <c:v>5908.2412789404971</c:v>
                </c:pt>
                <c:pt idx="50">
                  <c:v>5910.9665651479854</c:v>
                </c:pt>
                <c:pt idx="51">
                  <c:v>5913.6918513554738</c:v>
                </c:pt>
                <c:pt idx="52">
                  <c:v>5916.4171375629612</c:v>
                </c:pt>
                <c:pt idx="53">
                  <c:v>5919.1424237704496</c:v>
                </c:pt>
                <c:pt idx="54">
                  <c:v>5921.8677099779379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1A-4604-A274-FEEAAEB6D769}"/>
            </c:ext>
          </c:extLst>
        </c:ser>
        <c:ser>
          <c:idx val="1"/>
          <c:order val="1"/>
          <c:tx>
            <c:strRef>
              <c:f>Casovnica!$Q$1</c:f>
              <c:strCache>
                <c:ptCount val="1"/>
                <c:pt idx="0">
                  <c:v>Proizvodnja na pragu-hidroelektrarne-od tega s prečrpavanjem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Casovnica!$A$2:$A$56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Casovnica!$Q$2:$Q$56</c:f>
              <c:numCache>
                <c:formatCode>0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184</c:v>
                </c:pt>
                <c:pt idx="15">
                  <c:v>143</c:v>
                </c:pt>
                <c:pt idx="16">
                  <c:v>187</c:v>
                </c:pt>
                <c:pt idx="17">
                  <c:v>293</c:v>
                </c:pt>
                <c:pt idx="18">
                  <c:v>273</c:v>
                </c:pt>
                <c:pt idx="19">
                  <c:v>282</c:v>
                </c:pt>
                <c:pt idx="20">
                  <c:v>278</c:v>
                </c:pt>
                <c:pt idx="21">
                  <c:v>271.49799999999999</c:v>
                </c:pt>
                <c:pt idx="22">
                  <c:v>187.91900000000001</c:v>
                </c:pt>
                <c:pt idx="23">
                  <c:v>202.32900000000001</c:v>
                </c:pt>
                <c:pt idx="24">
                  <c:v>281</c:v>
                </c:pt>
                <c:pt idx="25">
                  <c:v>281</c:v>
                </c:pt>
                <c:pt idx="26">
                  <c:v>281</c:v>
                </c:pt>
                <c:pt idx="27">
                  <c:v>281</c:v>
                </c:pt>
                <c:pt idx="28">
                  <c:v>281</c:v>
                </c:pt>
                <c:pt idx="29">
                  <c:v>281</c:v>
                </c:pt>
                <c:pt idx="30">
                  <c:v>281</c:v>
                </c:pt>
                <c:pt idx="31">
                  <c:v>281</c:v>
                </c:pt>
                <c:pt idx="32">
                  <c:v>281</c:v>
                </c:pt>
                <c:pt idx="33">
                  <c:v>281</c:v>
                </c:pt>
                <c:pt idx="34">
                  <c:v>979.55499999999995</c:v>
                </c:pt>
                <c:pt idx="35">
                  <c:v>979.55499999999995</c:v>
                </c:pt>
                <c:pt idx="36">
                  <c:v>979.55499999999995</c:v>
                </c:pt>
                <c:pt idx="37">
                  <c:v>979.55499999999995</c:v>
                </c:pt>
                <c:pt idx="38">
                  <c:v>979.55499999999995</c:v>
                </c:pt>
                <c:pt idx="39">
                  <c:v>979.55499999999995</c:v>
                </c:pt>
                <c:pt idx="40">
                  <c:v>979.55499999999995</c:v>
                </c:pt>
                <c:pt idx="41">
                  <c:v>979.55499999999995</c:v>
                </c:pt>
                <c:pt idx="42">
                  <c:v>979.55499999999995</c:v>
                </c:pt>
                <c:pt idx="43">
                  <c:v>979.55499999999995</c:v>
                </c:pt>
                <c:pt idx="44">
                  <c:v>979.55499999999995</c:v>
                </c:pt>
                <c:pt idx="45">
                  <c:v>979.55499999999995</c:v>
                </c:pt>
                <c:pt idx="46">
                  <c:v>979.55499999999995</c:v>
                </c:pt>
                <c:pt idx="47">
                  <c:v>979.55499999999995</c:v>
                </c:pt>
                <c:pt idx="48">
                  <c:v>979.55499999999995</c:v>
                </c:pt>
                <c:pt idx="49">
                  <c:v>979.55499999999995</c:v>
                </c:pt>
                <c:pt idx="50">
                  <c:v>979.55499999999995</c:v>
                </c:pt>
                <c:pt idx="51">
                  <c:v>979.55499999999995</c:v>
                </c:pt>
                <c:pt idx="52">
                  <c:v>979.55499999999995</c:v>
                </c:pt>
                <c:pt idx="53">
                  <c:v>979.55499999999995</c:v>
                </c:pt>
                <c:pt idx="54">
                  <c:v>979.55499999999995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61A-4604-A274-FEEAAEB6D769}"/>
            </c:ext>
          </c:extLst>
        </c:ser>
        <c:ser>
          <c:idx val="2"/>
          <c:order val="2"/>
          <c:tx>
            <c:strRef>
              <c:f>Casovnica!$R$1</c:f>
              <c:strCache>
                <c:ptCount val="1"/>
                <c:pt idx="0">
                  <c:v>Proizvodnja na pragu-termoelektrarne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Casovnica!$A$2:$A$56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Casovnica!$R$2:$R$56</c:f>
              <c:numCache>
                <c:formatCode>0</c:formatCode>
                <c:ptCount val="55"/>
                <c:pt idx="0">
                  <c:v>3997</c:v>
                </c:pt>
                <c:pt idx="1">
                  <c:v>4518</c:v>
                </c:pt>
                <c:pt idx="2">
                  <c:v>4668</c:v>
                </c:pt>
                <c:pt idx="3">
                  <c:v>4288</c:v>
                </c:pt>
                <c:pt idx="4">
                  <c:v>4476</c:v>
                </c:pt>
                <c:pt idx="5">
                  <c:v>4815</c:v>
                </c:pt>
                <c:pt idx="6">
                  <c:v>5120</c:v>
                </c:pt>
                <c:pt idx="7">
                  <c:v>5016</c:v>
                </c:pt>
                <c:pt idx="8">
                  <c:v>5062</c:v>
                </c:pt>
                <c:pt idx="9">
                  <c:v>5129</c:v>
                </c:pt>
                <c:pt idx="10">
                  <c:v>5291</c:v>
                </c:pt>
                <c:pt idx="11">
                  <c:v>5400</c:v>
                </c:pt>
                <c:pt idx="12">
                  <c:v>5425</c:v>
                </c:pt>
                <c:pt idx="13">
                  <c:v>5268</c:v>
                </c:pt>
                <c:pt idx="14">
                  <c:v>5380</c:v>
                </c:pt>
                <c:pt idx="15">
                  <c:v>5384</c:v>
                </c:pt>
                <c:pt idx="16">
                  <c:v>5271</c:v>
                </c:pt>
                <c:pt idx="17">
                  <c:v>5007</c:v>
                </c:pt>
                <c:pt idx="18">
                  <c:v>3880</c:v>
                </c:pt>
                <c:pt idx="19">
                  <c:v>4503</c:v>
                </c:pt>
                <c:pt idx="20">
                  <c:v>5121</c:v>
                </c:pt>
                <c:pt idx="21">
                  <c:v>5054.6390000000001</c:v>
                </c:pt>
                <c:pt idx="22">
                  <c:v>4860.8639999999996</c:v>
                </c:pt>
                <c:pt idx="23">
                  <c:v>4760.6620000000003</c:v>
                </c:pt>
                <c:pt idx="24">
                  <c:v>3925</c:v>
                </c:pt>
                <c:pt idx="25">
                  <c:v>3894.4</c:v>
                </c:pt>
                <c:pt idx="26">
                  <c:v>3863.8</c:v>
                </c:pt>
                <c:pt idx="27">
                  <c:v>3833.2</c:v>
                </c:pt>
                <c:pt idx="28">
                  <c:v>3802.6</c:v>
                </c:pt>
                <c:pt idx="29">
                  <c:v>3772</c:v>
                </c:pt>
                <c:pt idx="30">
                  <c:v>3437.6</c:v>
                </c:pt>
                <c:pt idx="31">
                  <c:v>3103.2</c:v>
                </c:pt>
                <c:pt idx="32">
                  <c:v>2768.8</c:v>
                </c:pt>
                <c:pt idx="33">
                  <c:v>2434.4</c:v>
                </c:pt>
                <c:pt idx="34">
                  <c:v>2100</c:v>
                </c:pt>
                <c:pt idx="35">
                  <c:v>2000</c:v>
                </c:pt>
                <c:pt idx="36">
                  <c:v>2000</c:v>
                </c:pt>
                <c:pt idx="37">
                  <c:v>1600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61A-4604-A274-FEEAAEB6D769}"/>
            </c:ext>
          </c:extLst>
        </c:ser>
        <c:ser>
          <c:idx val="3"/>
          <c:order val="3"/>
          <c:tx>
            <c:strRef>
              <c:f>Casovnica!$T$1</c:f>
              <c:strCache>
                <c:ptCount val="1"/>
                <c:pt idx="0">
                  <c:v>Biomasa in bioplin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Casovnica!$A$2:$A$56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Casovnica!$T$2:$T$56</c:f>
              <c:numCache>
                <c:formatCode>0</c:formatCode>
                <c:ptCount val="55"/>
                <c:pt idx="23">
                  <c:v>0</c:v>
                </c:pt>
                <c:pt idx="24">
                  <c:v>428.01738399999999</c:v>
                </c:pt>
                <c:pt idx="25">
                  <c:v>452.21738399999998</c:v>
                </c:pt>
                <c:pt idx="26">
                  <c:v>476.41738399999997</c:v>
                </c:pt>
                <c:pt idx="27">
                  <c:v>500.61738400000002</c:v>
                </c:pt>
                <c:pt idx="28">
                  <c:v>524.81738399999995</c:v>
                </c:pt>
                <c:pt idx="29">
                  <c:v>549.01738399999999</c:v>
                </c:pt>
                <c:pt idx="30">
                  <c:v>564.01738399999999</c:v>
                </c:pt>
                <c:pt idx="31">
                  <c:v>579.01738399999999</c:v>
                </c:pt>
                <c:pt idx="32">
                  <c:v>594.01738399999999</c:v>
                </c:pt>
                <c:pt idx="33">
                  <c:v>609.01738399999999</c:v>
                </c:pt>
                <c:pt idx="34">
                  <c:v>624.01738399999999</c:v>
                </c:pt>
                <c:pt idx="35">
                  <c:v>638.21738400000004</c:v>
                </c:pt>
                <c:pt idx="36">
                  <c:v>652.41738399999997</c:v>
                </c:pt>
                <c:pt idx="37">
                  <c:v>666.61738400000002</c:v>
                </c:pt>
                <c:pt idx="38">
                  <c:v>680.81738399999995</c:v>
                </c:pt>
                <c:pt idx="39">
                  <c:v>695.01738399999999</c:v>
                </c:pt>
                <c:pt idx="40">
                  <c:v>707.81738399999995</c:v>
                </c:pt>
                <c:pt idx="41">
                  <c:v>720.61738400000002</c:v>
                </c:pt>
                <c:pt idx="42">
                  <c:v>733.41738399999997</c:v>
                </c:pt>
                <c:pt idx="43">
                  <c:v>746.21738400000004</c:v>
                </c:pt>
                <c:pt idx="44">
                  <c:v>759.01738399999999</c:v>
                </c:pt>
                <c:pt idx="45">
                  <c:v>765.01390719999995</c:v>
                </c:pt>
                <c:pt idx="46">
                  <c:v>771.01043040000002</c:v>
                </c:pt>
                <c:pt idx="47">
                  <c:v>777.00695359999997</c:v>
                </c:pt>
                <c:pt idx="48">
                  <c:v>783.00347680000004</c:v>
                </c:pt>
                <c:pt idx="49">
                  <c:v>789</c:v>
                </c:pt>
                <c:pt idx="50">
                  <c:v>789.4</c:v>
                </c:pt>
                <c:pt idx="51">
                  <c:v>789.8</c:v>
                </c:pt>
                <c:pt idx="52">
                  <c:v>790.2</c:v>
                </c:pt>
                <c:pt idx="53">
                  <c:v>790.6</c:v>
                </c:pt>
                <c:pt idx="54">
                  <c:v>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61A-4604-A274-FEEAAEB6D769}"/>
            </c:ext>
          </c:extLst>
        </c:ser>
        <c:ser>
          <c:idx val="4"/>
          <c:order val="4"/>
          <c:tx>
            <c:strRef>
              <c:f>Casovnica!$U$1</c:f>
              <c:strCache>
                <c:ptCount val="1"/>
                <c:pt idx="0">
                  <c:v>Plin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Casovnica!$A$2:$A$56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Casovnica!$U$2:$U$56</c:f>
              <c:numCache>
                <c:formatCode>0</c:formatCode>
                <c:ptCount val="55"/>
                <c:pt idx="23">
                  <c:v>0</c:v>
                </c:pt>
                <c:pt idx="24">
                  <c:v>413.68178898087058</c:v>
                </c:pt>
                <c:pt idx="25">
                  <c:v>479.38178898087057</c:v>
                </c:pt>
                <c:pt idx="26">
                  <c:v>545.08178898087056</c:v>
                </c:pt>
                <c:pt idx="27">
                  <c:v>610.7817889808706</c:v>
                </c:pt>
                <c:pt idx="28">
                  <c:v>676.48178898087053</c:v>
                </c:pt>
                <c:pt idx="29">
                  <c:v>742.18178898087058</c:v>
                </c:pt>
                <c:pt idx="30">
                  <c:v>742.18178898087058</c:v>
                </c:pt>
                <c:pt idx="31">
                  <c:v>742.18178898087058</c:v>
                </c:pt>
                <c:pt idx="32">
                  <c:v>742.18178898087058</c:v>
                </c:pt>
                <c:pt idx="33">
                  <c:v>742.18178898087058</c:v>
                </c:pt>
                <c:pt idx="34">
                  <c:v>1618.1817889808706</c:v>
                </c:pt>
                <c:pt idx="35">
                  <c:v>1618.1817889808706</c:v>
                </c:pt>
                <c:pt idx="36">
                  <c:v>1618.1817889808706</c:v>
                </c:pt>
                <c:pt idx="37">
                  <c:v>1618.1817889808706</c:v>
                </c:pt>
                <c:pt idx="38">
                  <c:v>1618.1817889808706</c:v>
                </c:pt>
                <c:pt idx="39">
                  <c:v>1618.1817889808706</c:v>
                </c:pt>
                <c:pt idx="40">
                  <c:v>1457.5817889808707</c:v>
                </c:pt>
                <c:pt idx="41">
                  <c:v>1296.9817889808705</c:v>
                </c:pt>
                <c:pt idx="42">
                  <c:v>1136.3817889808706</c:v>
                </c:pt>
                <c:pt idx="43">
                  <c:v>975.7817889808706</c:v>
                </c:pt>
                <c:pt idx="44">
                  <c:v>815.18178898087058</c:v>
                </c:pt>
                <c:pt idx="45">
                  <c:v>676.23543118469649</c:v>
                </c:pt>
                <c:pt idx="46">
                  <c:v>537.28907338852241</c:v>
                </c:pt>
                <c:pt idx="47">
                  <c:v>398.34271559234827</c:v>
                </c:pt>
                <c:pt idx="48">
                  <c:v>259.39635779617413</c:v>
                </c:pt>
                <c:pt idx="49">
                  <c:v>120.45</c:v>
                </c:pt>
                <c:pt idx="50">
                  <c:v>96.36</c:v>
                </c:pt>
                <c:pt idx="51">
                  <c:v>72.27000000000001</c:v>
                </c:pt>
                <c:pt idx="52">
                  <c:v>48.179999999999993</c:v>
                </c:pt>
                <c:pt idx="53">
                  <c:v>24.090000000000003</c:v>
                </c:pt>
                <c:pt idx="5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61A-4604-A274-FEEAAEB6D769}"/>
            </c:ext>
          </c:extLst>
        </c:ser>
        <c:ser>
          <c:idx val="5"/>
          <c:order val="5"/>
          <c:tx>
            <c:strRef>
              <c:f>Casovnica!$V$1</c:f>
              <c:strCache>
                <c:ptCount val="1"/>
                <c:pt idx="0">
                  <c:v>NEK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Casovnica!$A$2:$A$56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Casovnica!$V$2:$V$56</c:f>
              <c:numCache>
                <c:formatCode>0</c:formatCode>
                <c:ptCount val="55"/>
                <c:pt idx="0">
                  <c:v>2179.5</c:v>
                </c:pt>
                <c:pt idx="1">
                  <c:v>2392.5</c:v>
                </c:pt>
                <c:pt idx="2">
                  <c:v>2393.5</c:v>
                </c:pt>
                <c:pt idx="3">
                  <c:v>2242</c:v>
                </c:pt>
                <c:pt idx="4">
                  <c:v>2274.5</c:v>
                </c:pt>
                <c:pt idx="5">
                  <c:v>2518</c:v>
                </c:pt>
                <c:pt idx="6">
                  <c:v>2654.5</c:v>
                </c:pt>
                <c:pt idx="7">
                  <c:v>2481.5</c:v>
                </c:pt>
                <c:pt idx="8">
                  <c:v>2606</c:v>
                </c:pt>
                <c:pt idx="9">
                  <c:v>2807</c:v>
                </c:pt>
                <c:pt idx="10">
                  <c:v>2645</c:v>
                </c:pt>
                <c:pt idx="11">
                  <c:v>2714</c:v>
                </c:pt>
                <c:pt idx="12">
                  <c:v>2986</c:v>
                </c:pt>
                <c:pt idx="13">
                  <c:v>2730</c:v>
                </c:pt>
                <c:pt idx="14">
                  <c:v>2690.5</c:v>
                </c:pt>
                <c:pt idx="15">
                  <c:v>2951</c:v>
                </c:pt>
                <c:pt idx="16">
                  <c:v>2622</c:v>
                </c:pt>
                <c:pt idx="17">
                  <c:v>2518</c:v>
                </c:pt>
                <c:pt idx="18">
                  <c:v>3030.5</c:v>
                </c:pt>
                <c:pt idx="19">
                  <c:v>2686</c:v>
                </c:pt>
                <c:pt idx="20">
                  <c:v>2715.5</c:v>
                </c:pt>
                <c:pt idx="21">
                  <c:v>2983.9135000000001</c:v>
                </c:pt>
                <c:pt idx="22">
                  <c:v>2744.9540000000002</c:v>
                </c:pt>
                <c:pt idx="23">
                  <c:v>2766.4904999999999</c:v>
                </c:pt>
                <c:pt idx="24">
                  <c:v>3020</c:v>
                </c:pt>
                <c:pt idx="25">
                  <c:v>2814.624750830742</c:v>
                </c:pt>
                <c:pt idx="26">
                  <c:v>2814.624750830742</c:v>
                </c:pt>
                <c:pt idx="27">
                  <c:v>2814.624750830742</c:v>
                </c:pt>
                <c:pt idx="28">
                  <c:v>2814.624750830742</c:v>
                </c:pt>
                <c:pt idx="29">
                  <c:v>2814.624750830742</c:v>
                </c:pt>
                <c:pt idx="30">
                  <c:v>2814.624750830742</c:v>
                </c:pt>
                <c:pt idx="31">
                  <c:v>2814.624750830742</c:v>
                </c:pt>
                <c:pt idx="32">
                  <c:v>2814.624750830742</c:v>
                </c:pt>
                <c:pt idx="33">
                  <c:v>2814.624750830742</c:v>
                </c:pt>
                <c:pt idx="34">
                  <c:v>2814.624750830742</c:v>
                </c:pt>
                <c:pt idx="35">
                  <c:v>2814.624750830742</c:v>
                </c:pt>
                <c:pt idx="36">
                  <c:v>2814.624750830742</c:v>
                </c:pt>
                <c:pt idx="37">
                  <c:v>2814.624750830742</c:v>
                </c:pt>
                <c:pt idx="38">
                  <c:v>2814.624750830742</c:v>
                </c:pt>
                <c:pt idx="39">
                  <c:v>2814.624750830742</c:v>
                </c:pt>
                <c:pt idx="40">
                  <c:v>2814.624750830742</c:v>
                </c:pt>
                <c:pt idx="41">
                  <c:v>11968.824750830743</c:v>
                </c:pt>
                <c:pt idx="42">
                  <c:v>11968.824750830743</c:v>
                </c:pt>
                <c:pt idx="43">
                  <c:v>11968.824750830743</c:v>
                </c:pt>
                <c:pt idx="44">
                  <c:v>11968.824750830743</c:v>
                </c:pt>
                <c:pt idx="45">
                  <c:v>11968.824750830743</c:v>
                </c:pt>
                <c:pt idx="46">
                  <c:v>11968.824750830743</c:v>
                </c:pt>
                <c:pt idx="47">
                  <c:v>11968.824750830743</c:v>
                </c:pt>
                <c:pt idx="48">
                  <c:v>9154.2000000000007</c:v>
                </c:pt>
                <c:pt idx="49">
                  <c:v>9154.2000000000007</c:v>
                </c:pt>
                <c:pt idx="50">
                  <c:v>9154.2000000000007</c:v>
                </c:pt>
                <c:pt idx="51">
                  <c:v>9154.2000000000007</c:v>
                </c:pt>
                <c:pt idx="52">
                  <c:v>9154.2000000000007</c:v>
                </c:pt>
                <c:pt idx="53">
                  <c:v>9154.2000000000007</c:v>
                </c:pt>
                <c:pt idx="54">
                  <c:v>9154.2000000000007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61A-4604-A274-FEEAAEB6D769}"/>
            </c:ext>
          </c:extLst>
        </c:ser>
        <c:ser>
          <c:idx val="6"/>
          <c:order val="6"/>
          <c:tx>
            <c:strRef>
              <c:f>Casovnica!$W$1</c:f>
              <c:strCache>
                <c:ptCount val="1"/>
                <c:pt idx="0">
                  <c:v>Proizvodnja na pragu-sončne elektrarne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Casovnica!$A$2:$A$56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Casovnica!$W$2:$W$56</c:f>
              <c:numCache>
                <c:formatCode>0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4</c:v>
                </c:pt>
                <c:pt idx="14">
                  <c:v>13</c:v>
                </c:pt>
                <c:pt idx="15">
                  <c:v>66</c:v>
                </c:pt>
                <c:pt idx="16">
                  <c:v>162</c:v>
                </c:pt>
                <c:pt idx="17">
                  <c:v>215</c:v>
                </c:pt>
                <c:pt idx="18">
                  <c:v>257</c:v>
                </c:pt>
                <c:pt idx="19">
                  <c:v>274</c:v>
                </c:pt>
                <c:pt idx="20">
                  <c:v>267</c:v>
                </c:pt>
                <c:pt idx="21">
                  <c:v>283.678</c:v>
                </c:pt>
                <c:pt idx="22">
                  <c:v>254.40199999999999</c:v>
                </c:pt>
                <c:pt idx="23">
                  <c:v>302.47000000000003</c:v>
                </c:pt>
                <c:pt idx="24">
                  <c:v>365</c:v>
                </c:pt>
                <c:pt idx="25">
                  <c:v>485.11</c:v>
                </c:pt>
                <c:pt idx="26">
                  <c:v>636.22</c:v>
                </c:pt>
                <c:pt idx="27">
                  <c:v>787.33000000000015</c:v>
                </c:pt>
                <c:pt idx="28">
                  <c:v>938.44000000000017</c:v>
                </c:pt>
                <c:pt idx="29">
                  <c:v>1089.5500000000002</c:v>
                </c:pt>
                <c:pt idx="30">
                  <c:v>1235.6230000000003</c:v>
                </c:pt>
                <c:pt idx="31">
                  <c:v>1381.6960000000001</c:v>
                </c:pt>
                <c:pt idx="32">
                  <c:v>1527.7690000000002</c:v>
                </c:pt>
                <c:pt idx="33">
                  <c:v>1673.8420000000001</c:v>
                </c:pt>
                <c:pt idx="34">
                  <c:v>1819.9150000000002</c:v>
                </c:pt>
                <c:pt idx="35">
                  <c:v>1965.9880000000003</c:v>
                </c:pt>
                <c:pt idx="36">
                  <c:v>2112.0610000000001</c:v>
                </c:pt>
                <c:pt idx="37">
                  <c:v>2258.134</c:v>
                </c:pt>
                <c:pt idx="38">
                  <c:v>2404.2070000000003</c:v>
                </c:pt>
                <c:pt idx="39">
                  <c:v>2550.2800000000002</c:v>
                </c:pt>
                <c:pt idx="40">
                  <c:v>2691.3160000000003</c:v>
                </c:pt>
                <c:pt idx="41">
                  <c:v>2832.3520000000003</c:v>
                </c:pt>
                <c:pt idx="42">
                  <c:v>2973.3880000000004</c:v>
                </c:pt>
                <c:pt idx="43">
                  <c:v>3114.4240000000004</c:v>
                </c:pt>
                <c:pt idx="44">
                  <c:v>3255.4600000000005</c:v>
                </c:pt>
                <c:pt idx="45">
                  <c:v>3396.4960000000005</c:v>
                </c:pt>
                <c:pt idx="46">
                  <c:v>3537.5320000000006</c:v>
                </c:pt>
                <c:pt idx="47">
                  <c:v>3678.5680000000002</c:v>
                </c:pt>
                <c:pt idx="48">
                  <c:v>3819.6040000000003</c:v>
                </c:pt>
                <c:pt idx="49">
                  <c:v>3960.6400000000003</c:v>
                </c:pt>
                <c:pt idx="50">
                  <c:v>4141.9720000000007</c:v>
                </c:pt>
                <c:pt idx="51">
                  <c:v>4323.3040000000001</c:v>
                </c:pt>
                <c:pt idx="52">
                  <c:v>4504.6360000000004</c:v>
                </c:pt>
                <c:pt idx="53">
                  <c:v>4685.9679999999998</c:v>
                </c:pt>
                <c:pt idx="54">
                  <c:v>4867.3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61A-4604-A274-FEEAAEB6D769}"/>
            </c:ext>
          </c:extLst>
        </c:ser>
        <c:ser>
          <c:idx val="7"/>
          <c:order val="7"/>
          <c:tx>
            <c:strRef>
              <c:f>Casovnica!$X$1</c:f>
              <c:strCache>
                <c:ptCount val="1"/>
                <c:pt idx="0">
                  <c:v>Proizvodnja na pragu-vetrne elektrarne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Casovnica!$A$2:$A$56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Casovnica!$X$2:$X$56</c:f>
              <c:numCache>
                <c:formatCode>0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5.7160000000000002</c:v>
                </c:pt>
                <c:pt idx="22">
                  <c:v>6.0209999999999999</c:v>
                </c:pt>
                <c:pt idx="23">
                  <c:v>6.15</c:v>
                </c:pt>
                <c:pt idx="24">
                  <c:v>6</c:v>
                </c:pt>
                <c:pt idx="25">
                  <c:v>23.52</c:v>
                </c:pt>
                <c:pt idx="26">
                  <c:v>41.04</c:v>
                </c:pt>
                <c:pt idx="27">
                  <c:v>58.559999999999988</c:v>
                </c:pt>
                <c:pt idx="28">
                  <c:v>76.08</c:v>
                </c:pt>
                <c:pt idx="29">
                  <c:v>93.6</c:v>
                </c:pt>
                <c:pt idx="30">
                  <c:v>119.88</c:v>
                </c:pt>
                <c:pt idx="31">
                  <c:v>146.16</c:v>
                </c:pt>
                <c:pt idx="32">
                  <c:v>172.44</c:v>
                </c:pt>
                <c:pt idx="33">
                  <c:v>198.72</c:v>
                </c:pt>
                <c:pt idx="34">
                  <c:v>225</c:v>
                </c:pt>
                <c:pt idx="35">
                  <c:v>251.28</c:v>
                </c:pt>
                <c:pt idx="36">
                  <c:v>277.56</c:v>
                </c:pt>
                <c:pt idx="37">
                  <c:v>303.83999999999997</c:v>
                </c:pt>
                <c:pt idx="38">
                  <c:v>330.12</c:v>
                </c:pt>
                <c:pt idx="39">
                  <c:v>356.4</c:v>
                </c:pt>
                <c:pt idx="40">
                  <c:v>391.44</c:v>
                </c:pt>
                <c:pt idx="41">
                  <c:v>426.48</c:v>
                </c:pt>
                <c:pt idx="42">
                  <c:v>461.52</c:v>
                </c:pt>
                <c:pt idx="43">
                  <c:v>496.56</c:v>
                </c:pt>
                <c:pt idx="44">
                  <c:v>531.6</c:v>
                </c:pt>
                <c:pt idx="45">
                  <c:v>566.64</c:v>
                </c:pt>
                <c:pt idx="46">
                  <c:v>601.67999999999995</c:v>
                </c:pt>
                <c:pt idx="47">
                  <c:v>636.72</c:v>
                </c:pt>
                <c:pt idx="48">
                  <c:v>671.76</c:v>
                </c:pt>
                <c:pt idx="49">
                  <c:v>706.8</c:v>
                </c:pt>
                <c:pt idx="50">
                  <c:v>741.83999999999992</c:v>
                </c:pt>
                <c:pt idx="51">
                  <c:v>776.88</c:v>
                </c:pt>
                <c:pt idx="52">
                  <c:v>811.92</c:v>
                </c:pt>
                <c:pt idx="53">
                  <c:v>846.96</c:v>
                </c:pt>
                <c:pt idx="54">
                  <c:v>882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61A-4604-A274-FEEAAEB6D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439360"/>
        <c:axId val="118242048"/>
      </c:barChart>
      <c:lineChart>
        <c:grouping val="standard"/>
        <c:varyColors val="0"/>
        <c:ser>
          <c:idx val="8"/>
          <c:order val="8"/>
          <c:tx>
            <c:strRef>
              <c:f>Casovnica!$AG$1</c:f>
              <c:strCache>
                <c:ptCount val="1"/>
                <c:pt idx="0">
                  <c:v>Skupna raba (končna + izgube + črpanje)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Casovnica!$AG$2:$AG$56</c:f>
              <c:numCache>
                <c:formatCode>0</c:formatCode>
                <c:ptCount val="55"/>
                <c:pt idx="0">
                  <c:v>10305</c:v>
                </c:pt>
                <c:pt idx="1">
                  <c:v>10653</c:v>
                </c:pt>
                <c:pt idx="2">
                  <c:v>10961</c:v>
                </c:pt>
                <c:pt idx="3">
                  <c:v>11123</c:v>
                </c:pt>
                <c:pt idx="4">
                  <c:v>11475</c:v>
                </c:pt>
                <c:pt idx="5">
                  <c:v>11820</c:v>
                </c:pt>
                <c:pt idx="6">
                  <c:v>12560</c:v>
                </c:pt>
                <c:pt idx="7">
                  <c:v>13060</c:v>
                </c:pt>
                <c:pt idx="8">
                  <c:v>13552</c:v>
                </c:pt>
                <c:pt idx="9">
                  <c:v>13824</c:v>
                </c:pt>
                <c:pt idx="10">
                  <c:v>14161</c:v>
                </c:pt>
                <c:pt idx="11">
                  <c:v>14273</c:v>
                </c:pt>
                <c:pt idx="12">
                  <c:v>13758</c:v>
                </c:pt>
                <c:pt idx="13">
                  <c:v>12315</c:v>
                </c:pt>
                <c:pt idx="14">
                  <c:v>13290</c:v>
                </c:pt>
                <c:pt idx="15">
                  <c:v>13629</c:v>
                </c:pt>
                <c:pt idx="16">
                  <c:v>13666</c:v>
                </c:pt>
                <c:pt idx="17">
                  <c:v>13827</c:v>
                </c:pt>
                <c:pt idx="18">
                  <c:v>13743</c:v>
                </c:pt>
                <c:pt idx="19">
                  <c:v>14139</c:v>
                </c:pt>
                <c:pt idx="20">
                  <c:v>14056</c:v>
                </c:pt>
                <c:pt idx="21">
                  <c:v>14468</c:v>
                </c:pt>
                <c:pt idx="22">
                  <c:v>14501</c:v>
                </c:pt>
                <c:pt idx="23">
                  <c:v>14341</c:v>
                </c:pt>
                <c:pt idx="24">
                  <c:v>13744</c:v>
                </c:pt>
                <c:pt idx="25">
                  <c:v>13850.08015210699</c:v>
                </c:pt>
                <c:pt idx="26">
                  <c:v>14161.539370368064</c:v>
                </c:pt>
                <c:pt idx="27">
                  <c:v>14472.998588629142</c:v>
                </c:pt>
                <c:pt idx="28">
                  <c:v>14682.433632229335</c:v>
                </c:pt>
                <c:pt idx="29">
                  <c:v>14891.868675829535</c:v>
                </c:pt>
                <c:pt idx="30">
                  <c:v>15138.718530959803</c:v>
                </c:pt>
                <c:pt idx="31">
                  <c:v>15385.568386090072</c:v>
                </c:pt>
                <c:pt idx="32">
                  <c:v>15632.418241220341</c:v>
                </c:pt>
                <c:pt idx="33">
                  <c:v>15879.26809635061</c:v>
                </c:pt>
                <c:pt idx="34">
                  <c:v>17065.117951480883</c:v>
                </c:pt>
                <c:pt idx="35">
                  <c:v>17378.947424222006</c:v>
                </c:pt>
                <c:pt idx="36">
                  <c:v>17692.776896963132</c:v>
                </c:pt>
                <c:pt idx="37">
                  <c:v>18006.606369704259</c:v>
                </c:pt>
                <c:pt idx="38">
                  <c:v>18320.435842445386</c:v>
                </c:pt>
                <c:pt idx="39">
                  <c:v>18634.265315186512</c:v>
                </c:pt>
                <c:pt idx="40">
                  <c:v>19004.804201161045</c:v>
                </c:pt>
                <c:pt idx="41">
                  <c:v>19375.343087135578</c:v>
                </c:pt>
                <c:pt idx="42">
                  <c:v>19745.881973110107</c:v>
                </c:pt>
                <c:pt idx="43">
                  <c:v>20116.420859084643</c:v>
                </c:pt>
                <c:pt idx="44">
                  <c:v>20486.959745059175</c:v>
                </c:pt>
                <c:pt idx="45">
                  <c:v>20750.964213611958</c:v>
                </c:pt>
                <c:pt idx="46">
                  <c:v>21014.968682164748</c:v>
                </c:pt>
                <c:pt idx="47">
                  <c:v>21278.973150717535</c:v>
                </c:pt>
                <c:pt idx="48">
                  <c:v>21542.977619270321</c:v>
                </c:pt>
                <c:pt idx="49">
                  <c:v>21806.982087823111</c:v>
                </c:pt>
                <c:pt idx="50">
                  <c:v>21993.083771471174</c:v>
                </c:pt>
                <c:pt idx="51">
                  <c:v>22179.185455119245</c:v>
                </c:pt>
                <c:pt idx="52">
                  <c:v>22365.287138767311</c:v>
                </c:pt>
                <c:pt idx="53">
                  <c:v>22551.388822415378</c:v>
                </c:pt>
                <c:pt idx="54">
                  <c:v>22737.490506063452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B61A-4604-A274-FEEAAEB6D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39360"/>
        <c:axId val="118242048"/>
      </c:lineChart>
      <c:catAx>
        <c:axId val="13543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l-SI"/>
                  <a:t>Leto</a:t>
                </a:r>
              </a:p>
            </c:rich>
          </c:tx>
          <c:layout>
            <c:manualLayout>
              <c:xMode val="edge"/>
              <c:yMode val="edge"/>
              <c:x val="0.96139828025575202"/>
              <c:y val="0.9430000236551564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sl-SI"/>
          </a:p>
        </c:txPr>
        <c:crossAx val="118242048"/>
        <c:crosses val="autoZero"/>
        <c:auto val="1"/>
        <c:lblAlgn val="ctr"/>
        <c:lblOffset val="100"/>
        <c:noMultiLvlLbl val="0"/>
      </c:catAx>
      <c:valAx>
        <c:axId val="1182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sl-SI"/>
                  <a:t>Proizvodnja energije [GWh]</a:t>
                </a:r>
              </a:p>
            </c:rich>
          </c:tx>
          <c:layout>
            <c:manualLayout>
              <c:xMode val="edge"/>
              <c:yMode val="edge"/>
              <c:x val="1.2461061635354407E-3"/>
              <c:y val="2.0236346978948945E-3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sl-SI"/>
          </a:p>
        </c:txPr>
        <c:crossAx val="135439360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5.3394373565751441E-2"/>
          <c:y val="8.2752130402566015E-2"/>
          <c:w val="0.58417692431170787"/>
          <c:h val="0.39963149102286805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sl-SI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6</xdr:row>
      <xdr:rowOff>152400</xdr:rowOff>
    </xdr:from>
    <xdr:to>
      <xdr:col>17</xdr:col>
      <xdr:colOff>76200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6</xdr:row>
      <xdr:rowOff>161925</xdr:rowOff>
    </xdr:from>
    <xdr:to>
      <xdr:col>11</xdr:col>
      <xdr:colOff>114300</xdr:colOff>
      <xdr:row>22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27213</xdr:colOff>
      <xdr:row>41</xdr:row>
      <xdr:rowOff>122465</xdr:rowOff>
    </xdr:from>
    <xdr:to>
      <xdr:col>13</xdr:col>
      <xdr:colOff>326570</xdr:colOff>
      <xdr:row>57</xdr:row>
      <xdr:rowOff>174172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544286</xdr:colOff>
      <xdr:row>60</xdr:row>
      <xdr:rowOff>29936</xdr:rowOff>
    </xdr:from>
    <xdr:to>
      <xdr:col>33</xdr:col>
      <xdr:colOff>163286</xdr:colOff>
      <xdr:row>74</xdr:row>
      <xdr:rowOff>106136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557896</xdr:colOff>
      <xdr:row>57</xdr:row>
      <xdr:rowOff>81644</xdr:rowOff>
    </xdr:from>
    <xdr:to>
      <xdr:col>28</xdr:col>
      <xdr:colOff>81644</xdr:colOff>
      <xdr:row>90</xdr:row>
      <xdr:rowOff>51708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0.75356</cdr:x>
      <cdr:y>0.07786</cdr:y>
    </cdr:from>
    <cdr:to>
      <cdr:x>0.75356</cdr:x>
      <cdr:y>0.88691</cdr:y>
    </cdr:to>
    <cdr:cxnSp macro="">
      <cdr:nvCxnSpPr>
        <cdr:cNvPr id="2" name="Raven povezovalnik 1"/>
        <cdr:cNvCxnSpPr/>
      </cdr:nvCxnSpPr>
      <cdr:spPr>
        <a:xfrm xmlns:a="http://schemas.openxmlformats.org/drawingml/2006/main" flipV="1">
          <a:off x="9279634" y="487135"/>
          <a:ext cx="0" cy="5061857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chemeClr val="bg1">
              <a:lumMod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0.88648</cdr:x>
      <cdr:y>0.08163</cdr:y>
    </cdr:from>
    <cdr:to>
      <cdr:x>0.88648</cdr:x>
      <cdr:y>0.89068</cdr:y>
    </cdr:to>
    <cdr:cxnSp macro="">
      <cdr:nvCxnSpPr>
        <cdr:cNvPr id="3" name="Raven povezovalnik 2"/>
        <cdr:cNvCxnSpPr/>
      </cdr:nvCxnSpPr>
      <cdr:spPr>
        <a:xfrm xmlns:a="http://schemas.openxmlformats.org/drawingml/2006/main" flipV="1">
          <a:off x="10916536" y="510721"/>
          <a:ext cx="0" cy="5061857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chemeClr val="bg1">
              <a:lumMod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0.66817</cdr:x>
      <cdr:y>0.07989</cdr:y>
    </cdr:from>
    <cdr:to>
      <cdr:x>0.83417</cdr:x>
      <cdr:y>0.12832</cdr:y>
    </cdr:to>
    <cdr:sp macro="" textlink="">
      <cdr:nvSpPr>
        <cdr:cNvPr id="4" name="PoljeZBesedilom 6"/>
        <cdr:cNvSpPr txBox="1"/>
      </cdr:nvSpPr>
      <cdr:spPr>
        <a:xfrm xmlns:a="http://schemas.openxmlformats.org/drawingml/2006/main">
          <a:off x="8228138" y="499837"/>
          <a:ext cx="2044177" cy="30298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l-SI" sz="1100"/>
            <a:t>Začetek obratovanja NEK2</a:t>
          </a:r>
        </a:p>
      </cdr:txBody>
    </cdr:sp>
  </cdr:relSizeAnchor>
  <cdr:relSizeAnchor xmlns:cdr="http://schemas.openxmlformats.org/drawingml/2006/chartDrawing">
    <cdr:from>
      <cdr:x>0.79404</cdr:x>
      <cdr:y>0.14079</cdr:y>
    </cdr:from>
    <cdr:to>
      <cdr:x>0.91684</cdr:x>
      <cdr:y>0.18307</cdr:y>
    </cdr:to>
    <cdr:sp macro="" textlink="">
      <cdr:nvSpPr>
        <cdr:cNvPr id="5" name="PoljeZBesedilom 6"/>
        <cdr:cNvSpPr txBox="1"/>
      </cdr:nvSpPr>
      <cdr:spPr>
        <a:xfrm xmlns:a="http://schemas.openxmlformats.org/drawingml/2006/main">
          <a:off x="8092621" y="880836"/>
          <a:ext cx="1251561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l-SI" sz="1100"/>
            <a:t>100% razogljičenje</a:t>
          </a:r>
        </a:p>
      </cdr:txBody>
    </cdr:sp>
  </cdr:relSizeAnchor>
  <cdr:relSizeAnchor xmlns:cdr="http://schemas.openxmlformats.org/drawingml/2006/chartDrawing">
    <cdr:from>
      <cdr:x>0.69912</cdr:x>
      <cdr:y>0.07945</cdr:y>
    </cdr:from>
    <cdr:to>
      <cdr:x>0.69912</cdr:x>
      <cdr:y>0.8885</cdr:y>
    </cdr:to>
    <cdr:cxnSp macro="">
      <cdr:nvCxnSpPr>
        <cdr:cNvPr id="6" name="Raven povezovalnik 5"/>
        <cdr:cNvCxnSpPr/>
      </cdr:nvCxnSpPr>
      <cdr:spPr>
        <a:xfrm xmlns:a="http://schemas.openxmlformats.org/drawingml/2006/main" flipV="1">
          <a:off x="8609255" y="497114"/>
          <a:ext cx="0" cy="5061857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chemeClr val="bg1">
              <a:lumMod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0.60634</cdr:x>
      <cdr:y>0.25388</cdr:y>
    </cdr:from>
    <cdr:to>
      <cdr:x>0.77233</cdr:x>
      <cdr:y>0.30231</cdr:y>
    </cdr:to>
    <cdr:sp macro="" textlink="">
      <cdr:nvSpPr>
        <cdr:cNvPr id="7" name="PoljeZBesedilom 6"/>
        <cdr:cNvSpPr txBox="1"/>
      </cdr:nvSpPr>
      <cdr:spPr>
        <a:xfrm xmlns:a="http://schemas.openxmlformats.org/drawingml/2006/main">
          <a:off x="7466692" y="1588407"/>
          <a:ext cx="2044177" cy="30298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l-SI" sz="1100"/>
            <a:t>Zaprtje TEŠ6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9"/>
  <sheetViews>
    <sheetView zoomScale="70" zoomScaleNormal="70" workbookViewId="0">
      <selection activeCell="A2" sqref="A2"/>
    </sheetView>
  </sheetViews>
  <sheetFormatPr defaultRowHeight="15" x14ac:dyDescent="0.25"/>
  <cols>
    <col min="1" max="1" width="63.42578125" customWidth="1"/>
    <col min="2" max="26" width="11.5703125" customWidth="1"/>
  </cols>
  <sheetData>
    <row r="1" spans="1:26" x14ac:dyDescent="0.25">
      <c r="A1" t="s">
        <v>86</v>
      </c>
    </row>
    <row r="2" spans="1:26" ht="18.75" x14ac:dyDescent="0.3">
      <c r="A2" s="1" t="s">
        <v>0</v>
      </c>
    </row>
    <row r="4" spans="1:26" x14ac:dyDescent="0.25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14</v>
      </c>
      <c r="P4" s="2" t="s">
        <v>15</v>
      </c>
      <c r="Q4" s="2" t="s">
        <v>16</v>
      </c>
      <c r="R4" s="2" t="s">
        <v>17</v>
      </c>
      <c r="S4" s="2" t="s">
        <v>18</v>
      </c>
      <c r="T4" s="2" t="s">
        <v>19</v>
      </c>
      <c r="U4" s="2" t="s">
        <v>20</v>
      </c>
      <c r="V4" s="2" t="s">
        <v>21</v>
      </c>
      <c r="W4" s="2" t="s">
        <v>22</v>
      </c>
      <c r="X4" s="2" t="s">
        <v>23</v>
      </c>
      <c r="Y4" s="2" t="s">
        <v>24</v>
      </c>
      <c r="Z4" s="2" t="s">
        <v>25</v>
      </c>
    </row>
    <row r="5" spans="1:26" x14ac:dyDescent="0.25">
      <c r="A5" s="9" t="s">
        <v>26</v>
      </c>
      <c r="B5" s="3">
        <v>12737</v>
      </c>
      <c r="C5" s="3">
        <v>13178</v>
      </c>
      <c r="D5" s="3">
        <v>13705</v>
      </c>
      <c r="E5" s="3">
        <v>13261</v>
      </c>
      <c r="F5" s="3">
        <v>13624</v>
      </c>
      <c r="G5" s="3">
        <v>14466</v>
      </c>
      <c r="H5" s="3">
        <v>14600</v>
      </c>
      <c r="I5" s="3">
        <v>13821</v>
      </c>
      <c r="J5" s="3">
        <v>15272</v>
      </c>
      <c r="K5" s="3">
        <v>15117</v>
      </c>
      <c r="L5" s="3">
        <v>15115</v>
      </c>
      <c r="M5" s="3">
        <v>15043</v>
      </c>
      <c r="N5" s="3">
        <v>16398</v>
      </c>
      <c r="O5" s="3">
        <v>16403</v>
      </c>
      <c r="P5" s="3">
        <v>16440</v>
      </c>
      <c r="Q5" s="3">
        <v>16059</v>
      </c>
      <c r="R5" s="3">
        <v>15736</v>
      </c>
      <c r="S5" s="3">
        <v>16103</v>
      </c>
      <c r="T5" s="3">
        <v>17437</v>
      </c>
      <c r="U5" s="3">
        <v>15100</v>
      </c>
      <c r="V5" s="3">
        <v>16500</v>
      </c>
      <c r="W5" s="3">
        <v>16326.225</v>
      </c>
      <c r="X5" s="3">
        <v>16326.934999999999</v>
      </c>
      <c r="Y5" s="3">
        <v>16099.564</v>
      </c>
      <c r="Z5" s="3">
        <v>17191.54</v>
      </c>
    </row>
    <row r="6" spans="1:26" x14ac:dyDescent="0.25">
      <c r="A6" s="9" t="s">
        <v>27</v>
      </c>
      <c r="B6" s="3">
        <v>3668</v>
      </c>
      <c r="C6" s="3">
        <v>3091</v>
      </c>
      <c r="D6" s="3">
        <v>3450</v>
      </c>
      <c r="E6" s="3">
        <v>3739</v>
      </c>
      <c r="F6" s="3">
        <v>3834</v>
      </c>
      <c r="G6" s="3">
        <v>3796</v>
      </c>
      <c r="H6" s="3">
        <v>3313</v>
      </c>
      <c r="I6" s="3">
        <v>2957</v>
      </c>
      <c r="J6" s="3">
        <v>4095</v>
      </c>
      <c r="K6" s="3">
        <v>3461</v>
      </c>
      <c r="L6" s="3">
        <v>3591</v>
      </c>
      <c r="M6" s="3">
        <v>3266</v>
      </c>
      <c r="N6" s="3">
        <v>4018</v>
      </c>
      <c r="O6" s="3">
        <v>4715</v>
      </c>
      <c r="P6" s="3">
        <v>4703</v>
      </c>
      <c r="Q6" s="3">
        <v>3706</v>
      </c>
      <c r="R6" s="3">
        <v>4087</v>
      </c>
      <c r="S6" s="3">
        <v>4923</v>
      </c>
      <c r="T6" s="3">
        <v>6366</v>
      </c>
      <c r="U6" s="3">
        <v>4091</v>
      </c>
      <c r="V6" s="3">
        <v>4782</v>
      </c>
      <c r="W6" s="3">
        <v>4140.92</v>
      </c>
      <c r="X6" s="3">
        <v>4892.9930000000004</v>
      </c>
      <c r="Y6" s="3">
        <v>4682.5379999999996</v>
      </c>
      <c r="Z6" s="3">
        <v>5224.0659999999998</v>
      </c>
    </row>
    <row r="7" spans="1:26" x14ac:dyDescent="0.25">
      <c r="A7" s="9" t="s">
        <v>28</v>
      </c>
      <c r="B7" s="4" t="s">
        <v>29</v>
      </c>
      <c r="C7" s="4" t="s">
        <v>29</v>
      </c>
      <c r="D7" s="4" t="s">
        <v>29</v>
      </c>
      <c r="E7" s="4" t="s">
        <v>29</v>
      </c>
      <c r="F7" s="4" t="s">
        <v>29</v>
      </c>
      <c r="G7" s="4" t="s">
        <v>29</v>
      </c>
      <c r="H7" s="4" t="s">
        <v>29</v>
      </c>
      <c r="I7" s="4" t="s">
        <v>29</v>
      </c>
      <c r="J7" s="4" t="s">
        <v>29</v>
      </c>
      <c r="K7" s="4" t="s">
        <v>29</v>
      </c>
      <c r="L7" s="4" t="s">
        <v>29</v>
      </c>
      <c r="M7" s="4" t="s">
        <v>29</v>
      </c>
      <c r="N7" s="4" t="s">
        <v>29</v>
      </c>
      <c r="O7" s="4" t="s">
        <v>29</v>
      </c>
      <c r="P7" s="3">
        <v>185</v>
      </c>
      <c r="Q7" s="3">
        <v>144</v>
      </c>
      <c r="R7" s="3">
        <v>188</v>
      </c>
      <c r="S7" s="3">
        <v>294</v>
      </c>
      <c r="T7" s="3">
        <v>274</v>
      </c>
      <c r="U7" s="3">
        <v>283</v>
      </c>
      <c r="V7" s="3">
        <v>279</v>
      </c>
      <c r="W7" s="3">
        <v>272.57499999999999</v>
      </c>
      <c r="X7" s="3">
        <v>188.673</v>
      </c>
      <c r="Y7" s="3">
        <v>203.143</v>
      </c>
      <c r="Z7" s="3">
        <v>290.68299999999999</v>
      </c>
    </row>
    <row r="8" spans="1:26" x14ac:dyDescent="0.25">
      <c r="A8" s="9" t="s">
        <v>30</v>
      </c>
      <c r="B8" s="3">
        <v>4507</v>
      </c>
      <c r="C8" s="3">
        <v>5067</v>
      </c>
      <c r="D8" s="3">
        <v>5236</v>
      </c>
      <c r="E8" s="3">
        <v>4826</v>
      </c>
      <c r="F8" s="3">
        <v>5029</v>
      </c>
      <c r="G8" s="3">
        <v>5413</v>
      </c>
      <c r="H8" s="3">
        <v>5759</v>
      </c>
      <c r="I8" s="3">
        <v>5657</v>
      </c>
      <c r="J8" s="3">
        <v>5718</v>
      </c>
      <c r="K8" s="3">
        <v>5772</v>
      </c>
      <c r="L8" s="3">
        <v>5975</v>
      </c>
      <c r="M8" s="3">
        <v>6082</v>
      </c>
      <c r="N8" s="3">
        <v>6107</v>
      </c>
      <c r="O8" s="3">
        <v>5945</v>
      </c>
      <c r="P8" s="3">
        <v>6067</v>
      </c>
      <c r="Q8" s="3">
        <v>6073</v>
      </c>
      <c r="R8" s="3">
        <v>5958</v>
      </c>
      <c r="S8" s="3">
        <v>5661</v>
      </c>
      <c r="T8" s="3">
        <v>4440</v>
      </c>
      <c r="U8" s="3">
        <v>5081</v>
      </c>
      <c r="V8" s="3">
        <v>5730</v>
      </c>
      <c r="W8" s="3">
        <v>5610.45</v>
      </c>
      <c r="X8" s="3">
        <v>5396.5209999999997</v>
      </c>
      <c r="Y8" s="3">
        <v>5286.58</v>
      </c>
      <c r="Z8" s="3">
        <v>5240.3010000000004</v>
      </c>
    </row>
    <row r="9" spans="1:26" x14ac:dyDescent="0.25">
      <c r="A9" s="9" t="s">
        <v>31</v>
      </c>
      <c r="B9" s="3">
        <v>4562</v>
      </c>
      <c r="C9" s="3">
        <v>5019</v>
      </c>
      <c r="D9" s="3">
        <v>5019</v>
      </c>
      <c r="E9" s="3">
        <v>4696</v>
      </c>
      <c r="F9" s="3">
        <v>4761</v>
      </c>
      <c r="G9" s="3">
        <v>5257</v>
      </c>
      <c r="H9" s="3">
        <v>5528</v>
      </c>
      <c r="I9" s="3">
        <v>5207</v>
      </c>
      <c r="J9" s="3">
        <v>5459</v>
      </c>
      <c r="K9" s="3">
        <v>5884</v>
      </c>
      <c r="L9" s="3">
        <v>5548</v>
      </c>
      <c r="M9" s="3">
        <v>5695</v>
      </c>
      <c r="N9" s="3">
        <v>6273</v>
      </c>
      <c r="O9" s="3">
        <v>5739</v>
      </c>
      <c r="P9" s="3">
        <v>5657</v>
      </c>
      <c r="Q9" s="3">
        <v>6215</v>
      </c>
      <c r="R9" s="3">
        <v>5528</v>
      </c>
      <c r="S9" s="3">
        <v>5300</v>
      </c>
      <c r="T9" s="3">
        <v>6370</v>
      </c>
      <c r="U9" s="3">
        <v>5648</v>
      </c>
      <c r="V9" s="3">
        <v>5715</v>
      </c>
      <c r="W9" s="3">
        <v>6285.2719999999999</v>
      </c>
      <c r="X9" s="3">
        <v>5776.4390000000003</v>
      </c>
      <c r="Y9" s="3">
        <v>5821.2569999999996</v>
      </c>
      <c r="Z9" s="3">
        <v>6352.7659999999996</v>
      </c>
    </row>
    <row r="10" spans="1:26" x14ac:dyDescent="0.25">
      <c r="A10" s="9" t="s">
        <v>32</v>
      </c>
      <c r="B10" s="4" t="s">
        <v>29</v>
      </c>
      <c r="C10" s="4" t="s">
        <v>29</v>
      </c>
      <c r="D10" s="4" t="s">
        <v>29</v>
      </c>
      <c r="E10" s="4" t="s">
        <v>29</v>
      </c>
      <c r="F10" s="4" t="s">
        <v>29</v>
      </c>
      <c r="G10" s="4" t="s">
        <v>29</v>
      </c>
      <c r="H10" s="4" t="s">
        <v>29</v>
      </c>
      <c r="I10" s="4" t="s">
        <v>29</v>
      </c>
      <c r="J10" s="3">
        <v>0</v>
      </c>
      <c r="K10" s="3">
        <v>0</v>
      </c>
      <c r="L10" s="3">
        <v>0</v>
      </c>
      <c r="M10" s="3">
        <v>0</v>
      </c>
      <c r="N10" s="3">
        <v>1</v>
      </c>
      <c r="O10" s="3">
        <v>4</v>
      </c>
      <c r="P10" s="3">
        <v>13</v>
      </c>
      <c r="Q10" s="3">
        <v>66</v>
      </c>
      <c r="R10" s="3">
        <v>163</v>
      </c>
      <c r="S10" s="3">
        <v>215</v>
      </c>
      <c r="T10" s="3">
        <v>257</v>
      </c>
      <c r="U10" s="3">
        <v>274</v>
      </c>
      <c r="V10" s="3">
        <v>267</v>
      </c>
      <c r="W10" s="3">
        <v>283.86700000000002</v>
      </c>
      <c r="X10" s="3">
        <v>254.96100000000001</v>
      </c>
      <c r="Y10" s="3">
        <v>303.03899999999999</v>
      </c>
      <c r="Z10" s="3">
        <v>368.16399999999999</v>
      </c>
    </row>
    <row r="11" spans="1:26" x14ac:dyDescent="0.25">
      <c r="A11" s="9" t="s">
        <v>33</v>
      </c>
      <c r="B11" s="4" t="s">
        <v>29</v>
      </c>
      <c r="C11" s="4" t="s">
        <v>29</v>
      </c>
      <c r="D11" s="4" t="s">
        <v>29</v>
      </c>
      <c r="E11" s="4" t="s">
        <v>29</v>
      </c>
      <c r="F11" s="4" t="s">
        <v>29</v>
      </c>
      <c r="G11" s="4" t="s">
        <v>29</v>
      </c>
      <c r="H11" s="4" t="s">
        <v>29</v>
      </c>
      <c r="I11" s="4" t="s">
        <v>29</v>
      </c>
      <c r="J11" s="4" t="s">
        <v>29</v>
      </c>
      <c r="K11" s="4" t="s">
        <v>29</v>
      </c>
      <c r="L11" s="4" t="s">
        <v>29</v>
      </c>
      <c r="M11" s="4" t="s">
        <v>29</v>
      </c>
      <c r="N11" s="4" t="s">
        <v>29</v>
      </c>
      <c r="O11" s="4" t="s">
        <v>29</v>
      </c>
      <c r="P11" s="4" t="s">
        <v>29</v>
      </c>
      <c r="Q11" s="4" t="s">
        <v>29</v>
      </c>
      <c r="R11" s="4" t="s">
        <v>29</v>
      </c>
      <c r="S11" s="3">
        <v>4</v>
      </c>
      <c r="T11" s="3">
        <v>4</v>
      </c>
      <c r="U11" s="3">
        <v>6</v>
      </c>
      <c r="V11" s="3">
        <v>6</v>
      </c>
      <c r="W11" s="3">
        <v>5.7160000000000002</v>
      </c>
      <c r="X11" s="3">
        <v>6.0209999999999999</v>
      </c>
      <c r="Y11" s="3">
        <v>6.15</v>
      </c>
      <c r="Z11" s="3">
        <v>6.2430000000000003</v>
      </c>
    </row>
    <row r="12" spans="1:26" x14ac:dyDescent="0.25">
      <c r="A12" s="8" t="s">
        <v>34</v>
      </c>
      <c r="B12" s="3">
        <v>765</v>
      </c>
      <c r="C12" s="3">
        <v>829</v>
      </c>
      <c r="D12" s="3">
        <v>850</v>
      </c>
      <c r="E12" s="3">
        <v>806</v>
      </c>
      <c r="F12" s="3">
        <v>829</v>
      </c>
      <c r="G12" s="3">
        <v>874</v>
      </c>
      <c r="H12" s="3">
        <v>907</v>
      </c>
      <c r="I12" s="3">
        <v>926</v>
      </c>
      <c r="J12" s="3">
        <v>964</v>
      </c>
      <c r="K12" s="3">
        <v>968</v>
      </c>
      <c r="L12" s="3">
        <v>998</v>
      </c>
      <c r="M12" s="3">
        <v>999</v>
      </c>
      <c r="N12" s="3">
        <v>1041</v>
      </c>
      <c r="O12" s="3">
        <v>1027</v>
      </c>
      <c r="P12" s="3">
        <v>1030</v>
      </c>
      <c r="Q12" s="3">
        <v>1058</v>
      </c>
      <c r="R12" s="3">
        <v>1031</v>
      </c>
      <c r="S12" s="3">
        <v>986</v>
      </c>
      <c r="T12" s="3">
        <v>951</v>
      </c>
      <c r="U12" s="3">
        <v>913</v>
      </c>
      <c r="V12" s="3">
        <v>954</v>
      </c>
      <c r="W12" s="3">
        <v>929.34900000000005</v>
      </c>
      <c r="X12" s="3">
        <v>884.96500000000003</v>
      </c>
      <c r="Y12" s="3">
        <v>875.21</v>
      </c>
      <c r="Z12" s="4" t="s">
        <v>29</v>
      </c>
    </row>
    <row r="13" spans="1:26" x14ac:dyDescent="0.25">
      <c r="A13" s="8" t="s">
        <v>35</v>
      </c>
      <c r="B13" s="3">
        <v>52</v>
      </c>
      <c r="C13" s="3">
        <v>45</v>
      </c>
      <c r="D13" s="3">
        <v>50</v>
      </c>
      <c r="E13" s="3">
        <v>56</v>
      </c>
      <c r="F13" s="3">
        <v>63</v>
      </c>
      <c r="G13" s="3">
        <v>55</v>
      </c>
      <c r="H13" s="3">
        <v>48</v>
      </c>
      <c r="I13" s="3">
        <v>41</v>
      </c>
      <c r="J13" s="3">
        <v>61</v>
      </c>
      <c r="K13" s="3">
        <v>54</v>
      </c>
      <c r="L13" s="3">
        <v>55</v>
      </c>
      <c r="M13" s="3">
        <v>51</v>
      </c>
      <c r="N13" s="3">
        <v>59</v>
      </c>
      <c r="O13" s="3">
        <v>72</v>
      </c>
      <c r="P13" s="3">
        <v>67</v>
      </c>
      <c r="Q13" s="3">
        <v>57</v>
      </c>
      <c r="R13" s="3">
        <v>59</v>
      </c>
      <c r="S13" s="3">
        <v>68</v>
      </c>
      <c r="T13" s="3">
        <v>82</v>
      </c>
      <c r="U13" s="3">
        <v>59</v>
      </c>
      <c r="V13" s="3">
        <v>61</v>
      </c>
      <c r="W13" s="3">
        <v>55.904000000000003</v>
      </c>
      <c r="X13" s="3">
        <v>62.218000000000004</v>
      </c>
      <c r="Y13" s="3">
        <v>60.447000000000003</v>
      </c>
      <c r="Z13" s="4" t="s">
        <v>29</v>
      </c>
    </row>
    <row r="14" spans="1:26" x14ac:dyDescent="0.25">
      <c r="A14" s="8" t="s">
        <v>36</v>
      </c>
      <c r="B14" s="3">
        <v>510</v>
      </c>
      <c r="C14" s="3">
        <v>549</v>
      </c>
      <c r="D14" s="3">
        <v>568</v>
      </c>
      <c r="E14" s="3">
        <v>538</v>
      </c>
      <c r="F14" s="3">
        <v>553</v>
      </c>
      <c r="G14" s="3">
        <v>598</v>
      </c>
      <c r="H14" s="3">
        <v>639</v>
      </c>
      <c r="I14" s="3">
        <v>641</v>
      </c>
      <c r="J14" s="3">
        <v>656</v>
      </c>
      <c r="K14" s="3">
        <v>643</v>
      </c>
      <c r="L14" s="3">
        <v>684</v>
      </c>
      <c r="M14" s="3">
        <v>682</v>
      </c>
      <c r="N14" s="3">
        <v>682</v>
      </c>
      <c r="O14" s="3">
        <v>677</v>
      </c>
      <c r="P14" s="3">
        <v>687</v>
      </c>
      <c r="Q14" s="3">
        <v>689</v>
      </c>
      <c r="R14" s="3">
        <v>687</v>
      </c>
      <c r="S14" s="3">
        <v>654</v>
      </c>
      <c r="T14" s="3">
        <v>560</v>
      </c>
      <c r="U14" s="3">
        <v>578</v>
      </c>
      <c r="V14" s="3">
        <v>609</v>
      </c>
      <c r="W14" s="3">
        <v>555.81100000000004</v>
      </c>
      <c r="X14" s="3">
        <v>535.65700000000004</v>
      </c>
      <c r="Y14" s="3">
        <v>525.91800000000001</v>
      </c>
      <c r="Z14" s="4" t="s">
        <v>29</v>
      </c>
    </row>
    <row r="15" spans="1:26" x14ac:dyDescent="0.25">
      <c r="A15" s="8" t="s">
        <v>37</v>
      </c>
      <c r="B15" s="3">
        <v>203</v>
      </c>
      <c r="C15" s="3">
        <v>234</v>
      </c>
      <c r="D15" s="3">
        <v>232</v>
      </c>
      <c r="E15" s="3">
        <v>212</v>
      </c>
      <c r="F15" s="3">
        <v>212</v>
      </c>
      <c r="G15" s="3">
        <v>221</v>
      </c>
      <c r="H15" s="3">
        <v>219</v>
      </c>
      <c r="I15" s="3">
        <v>244</v>
      </c>
      <c r="J15" s="3">
        <v>247</v>
      </c>
      <c r="K15" s="3">
        <v>270</v>
      </c>
      <c r="L15" s="3">
        <v>258</v>
      </c>
      <c r="M15" s="3">
        <v>267</v>
      </c>
      <c r="N15" s="3">
        <v>301</v>
      </c>
      <c r="O15" s="3">
        <v>279</v>
      </c>
      <c r="P15" s="3">
        <v>276</v>
      </c>
      <c r="Q15" s="3">
        <v>313</v>
      </c>
      <c r="R15" s="3">
        <v>284</v>
      </c>
      <c r="S15" s="3">
        <v>264</v>
      </c>
      <c r="T15" s="3">
        <v>309</v>
      </c>
      <c r="U15" s="3">
        <v>276</v>
      </c>
      <c r="V15" s="3">
        <v>284</v>
      </c>
      <c r="W15" s="3">
        <v>317.44499999999999</v>
      </c>
      <c r="X15" s="3">
        <v>286.53100000000001</v>
      </c>
      <c r="Y15" s="3">
        <v>288.27600000000001</v>
      </c>
      <c r="Z15" s="4" t="s">
        <v>29</v>
      </c>
    </row>
    <row r="16" spans="1:26" x14ac:dyDescent="0.25">
      <c r="A16" s="8" t="s">
        <v>38</v>
      </c>
      <c r="B16" s="4" t="s">
        <v>29</v>
      </c>
      <c r="C16" s="4" t="s">
        <v>29</v>
      </c>
      <c r="D16" s="4" t="s">
        <v>29</v>
      </c>
      <c r="E16" s="4" t="s">
        <v>29</v>
      </c>
      <c r="F16" s="4" t="s">
        <v>29</v>
      </c>
      <c r="G16" s="4" t="s">
        <v>29</v>
      </c>
      <c r="H16" s="4" t="s">
        <v>29</v>
      </c>
      <c r="I16" s="4" t="s">
        <v>29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1</v>
      </c>
      <c r="S16" s="3">
        <v>0</v>
      </c>
      <c r="T16" s="3">
        <v>0</v>
      </c>
      <c r="U16" s="3">
        <v>0</v>
      </c>
      <c r="V16" s="3">
        <v>0</v>
      </c>
      <c r="W16" s="3">
        <v>0.189</v>
      </c>
      <c r="X16" s="3">
        <v>0.55900000000000005</v>
      </c>
      <c r="Y16" s="3">
        <v>0.56899999999999995</v>
      </c>
      <c r="Z16" s="4" t="s">
        <v>29</v>
      </c>
    </row>
    <row r="17" spans="1:26" x14ac:dyDescent="0.25">
      <c r="A17" s="10" t="s">
        <v>39</v>
      </c>
      <c r="B17" s="3">
        <v>11972</v>
      </c>
      <c r="C17" s="3">
        <v>12349</v>
      </c>
      <c r="D17" s="3">
        <v>12855</v>
      </c>
      <c r="E17" s="3">
        <v>12456</v>
      </c>
      <c r="F17" s="3">
        <v>12795</v>
      </c>
      <c r="G17" s="3">
        <v>13592</v>
      </c>
      <c r="H17" s="3">
        <v>13693</v>
      </c>
      <c r="I17" s="3">
        <v>12895</v>
      </c>
      <c r="J17" s="3">
        <v>14308</v>
      </c>
      <c r="K17" s="3">
        <v>14149</v>
      </c>
      <c r="L17" s="3">
        <v>14117</v>
      </c>
      <c r="M17" s="3">
        <v>14044</v>
      </c>
      <c r="N17" s="3">
        <v>15357</v>
      </c>
      <c r="O17" s="3">
        <v>15375</v>
      </c>
      <c r="P17" s="3">
        <v>15410</v>
      </c>
      <c r="Q17" s="3">
        <v>15001</v>
      </c>
      <c r="R17" s="3">
        <v>14705</v>
      </c>
      <c r="S17" s="3">
        <v>15117</v>
      </c>
      <c r="T17" s="3">
        <v>16486</v>
      </c>
      <c r="U17" s="3">
        <v>14187</v>
      </c>
      <c r="V17" s="3">
        <v>15546</v>
      </c>
      <c r="W17" s="3">
        <v>15396.876</v>
      </c>
      <c r="X17" s="3">
        <v>15441.97</v>
      </c>
      <c r="Y17" s="3">
        <v>15224.353999999999</v>
      </c>
      <c r="Z17" s="4" t="s">
        <v>29</v>
      </c>
    </row>
    <row r="18" spans="1:26" x14ac:dyDescent="0.25">
      <c r="A18" s="10" t="s">
        <v>40</v>
      </c>
      <c r="B18" s="3">
        <v>3616</v>
      </c>
      <c r="C18" s="3">
        <v>3046</v>
      </c>
      <c r="D18" s="3">
        <v>3400</v>
      </c>
      <c r="E18" s="3">
        <v>3683</v>
      </c>
      <c r="F18" s="3">
        <v>3771</v>
      </c>
      <c r="G18" s="3">
        <v>3741</v>
      </c>
      <c r="H18" s="3">
        <v>3265</v>
      </c>
      <c r="I18" s="3">
        <v>2916</v>
      </c>
      <c r="J18" s="3">
        <v>4034</v>
      </c>
      <c r="K18" s="3">
        <v>3407</v>
      </c>
      <c r="L18" s="3">
        <v>3536</v>
      </c>
      <c r="M18" s="3">
        <v>3215</v>
      </c>
      <c r="N18" s="3">
        <v>3959</v>
      </c>
      <c r="O18" s="3">
        <v>4643</v>
      </c>
      <c r="P18" s="3">
        <v>4636</v>
      </c>
      <c r="Q18" s="3">
        <v>3649</v>
      </c>
      <c r="R18" s="3">
        <v>4028</v>
      </c>
      <c r="S18" s="3">
        <v>4855</v>
      </c>
      <c r="T18" s="3">
        <v>6284</v>
      </c>
      <c r="U18" s="3">
        <v>4032</v>
      </c>
      <c r="V18" s="3">
        <v>4721</v>
      </c>
      <c r="W18" s="3">
        <v>4085.0160000000001</v>
      </c>
      <c r="X18" s="3">
        <v>4830.7749999999996</v>
      </c>
      <c r="Y18" s="3">
        <v>4622.0910000000003</v>
      </c>
      <c r="Z18" s="4" t="s">
        <v>29</v>
      </c>
    </row>
    <row r="19" spans="1:26" x14ac:dyDescent="0.25">
      <c r="A19" s="10" t="s">
        <v>41</v>
      </c>
      <c r="B19" s="4" t="s">
        <v>29</v>
      </c>
      <c r="C19" s="4" t="s">
        <v>29</v>
      </c>
      <c r="D19" s="4" t="s">
        <v>29</v>
      </c>
      <c r="E19" s="4" t="s">
        <v>29</v>
      </c>
      <c r="F19" s="4" t="s">
        <v>29</v>
      </c>
      <c r="G19" s="4" t="s">
        <v>29</v>
      </c>
      <c r="H19" s="4" t="s">
        <v>29</v>
      </c>
      <c r="I19" s="4" t="s">
        <v>29</v>
      </c>
      <c r="J19" s="4" t="s">
        <v>29</v>
      </c>
      <c r="K19" s="4" t="s">
        <v>29</v>
      </c>
      <c r="L19" s="4" t="s">
        <v>29</v>
      </c>
      <c r="M19" s="4" t="s">
        <v>29</v>
      </c>
      <c r="N19" s="4" t="s">
        <v>29</v>
      </c>
      <c r="O19" s="4" t="s">
        <v>29</v>
      </c>
      <c r="P19" s="3">
        <v>184</v>
      </c>
      <c r="Q19" s="3">
        <v>143</v>
      </c>
      <c r="R19" s="3">
        <v>187</v>
      </c>
      <c r="S19" s="3">
        <v>293</v>
      </c>
      <c r="T19" s="3">
        <v>273</v>
      </c>
      <c r="U19" s="3">
        <v>282</v>
      </c>
      <c r="V19" s="3">
        <v>278</v>
      </c>
      <c r="W19" s="3">
        <v>271.49799999999999</v>
      </c>
      <c r="X19" s="3">
        <v>187.91900000000001</v>
      </c>
      <c r="Y19" s="3">
        <v>202.32900000000001</v>
      </c>
      <c r="Z19" s="4" t="s">
        <v>29</v>
      </c>
    </row>
    <row r="20" spans="1:26" x14ac:dyDescent="0.25">
      <c r="A20" s="10" t="s">
        <v>42</v>
      </c>
      <c r="B20" s="3">
        <v>3997</v>
      </c>
      <c r="C20" s="3">
        <v>4518</v>
      </c>
      <c r="D20" s="3">
        <v>4668</v>
      </c>
      <c r="E20" s="3">
        <v>4288</v>
      </c>
      <c r="F20" s="3">
        <v>4476</v>
      </c>
      <c r="G20" s="3">
        <v>4815</v>
      </c>
      <c r="H20" s="3">
        <v>5120</v>
      </c>
      <c r="I20" s="3">
        <v>5016</v>
      </c>
      <c r="J20" s="3">
        <v>5062</v>
      </c>
      <c r="K20" s="3">
        <v>5129</v>
      </c>
      <c r="L20" s="3">
        <v>5291</v>
      </c>
      <c r="M20" s="3">
        <v>5400</v>
      </c>
      <c r="N20" s="3">
        <v>5425</v>
      </c>
      <c r="O20" s="3">
        <v>5268</v>
      </c>
      <c r="P20" s="3">
        <v>5380</v>
      </c>
      <c r="Q20" s="3">
        <v>5384</v>
      </c>
      <c r="R20" s="3">
        <v>5271</v>
      </c>
      <c r="S20" s="3">
        <v>5007</v>
      </c>
      <c r="T20" s="3">
        <v>3880</v>
      </c>
      <c r="U20" s="3">
        <v>4503</v>
      </c>
      <c r="V20" s="3">
        <v>5121</v>
      </c>
      <c r="W20" s="3">
        <v>5054.6390000000001</v>
      </c>
      <c r="X20" s="3">
        <v>4860.8639999999996</v>
      </c>
      <c r="Y20" s="3">
        <v>4760.6620000000003</v>
      </c>
      <c r="Z20" s="4" t="s">
        <v>29</v>
      </c>
    </row>
    <row r="21" spans="1:26" x14ac:dyDescent="0.25">
      <c r="A21" s="10" t="s">
        <v>43</v>
      </c>
      <c r="B21" s="3">
        <v>4359</v>
      </c>
      <c r="C21" s="3">
        <v>4785</v>
      </c>
      <c r="D21" s="3">
        <v>4787</v>
      </c>
      <c r="E21" s="3">
        <v>4484</v>
      </c>
      <c r="F21" s="3">
        <v>4549</v>
      </c>
      <c r="G21" s="3">
        <v>5036</v>
      </c>
      <c r="H21" s="3">
        <v>5309</v>
      </c>
      <c r="I21" s="3">
        <v>4963</v>
      </c>
      <c r="J21" s="3">
        <v>5212</v>
      </c>
      <c r="K21" s="3">
        <v>5614</v>
      </c>
      <c r="L21" s="3">
        <v>5290</v>
      </c>
      <c r="M21" s="3">
        <v>5428</v>
      </c>
      <c r="N21" s="3">
        <v>5972</v>
      </c>
      <c r="O21" s="3">
        <v>5460</v>
      </c>
      <c r="P21" s="3">
        <v>5381</v>
      </c>
      <c r="Q21" s="3">
        <v>5902</v>
      </c>
      <c r="R21" s="3">
        <v>5244</v>
      </c>
      <c r="S21" s="3">
        <v>5036</v>
      </c>
      <c r="T21" s="3">
        <v>6061</v>
      </c>
      <c r="U21" s="3">
        <v>5372</v>
      </c>
      <c r="V21" s="3">
        <v>5431</v>
      </c>
      <c r="W21" s="3">
        <v>5967.8270000000002</v>
      </c>
      <c r="X21" s="3">
        <v>5489.9080000000004</v>
      </c>
      <c r="Y21" s="3">
        <v>5532.9809999999998</v>
      </c>
      <c r="Z21" s="4" t="s">
        <v>29</v>
      </c>
    </row>
    <row r="22" spans="1:26" x14ac:dyDescent="0.25">
      <c r="A22" s="10" t="s">
        <v>44</v>
      </c>
      <c r="B22" s="4" t="s">
        <v>29</v>
      </c>
      <c r="C22" s="4" t="s">
        <v>29</v>
      </c>
      <c r="D22" s="4" t="s">
        <v>29</v>
      </c>
      <c r="E22" s="4" t="s">
        <v>29</v>
      </c>
      <c r="F22" s="4" t="s">
        <v>29</v>
      </c>
      <c r="G22" s="4" t="s">
        <v>29</v>
      </c>
      <c r="H22" s="4" t="s">
        <v>29</v>
      </c>
      <c r="I22" s="4" t="s">
        <v>29</v>
      </c>
      <c r="J22" s="3">
        <v>0</v>
      </c>
      <c r="K22" s="3">
        <v>0</v>
      </c>
      <c r="L22" s="3">
        <v>0</v>
      </c>
      <c r="M22" s="3">
        <v>0</v>
      </c>
      <c r="N22" s="3">
        <v>1</v>
      </c>
      <c r="O22" s="3">
        <v>4</v>
      </c>
      <c r="P22" s="3">
        <v>13</v>
      </c>
      <c r="Q22" s="3">
        <v>66</v>
      </c>
      <c r="R22" s="3">
        <v>162</v>
      </c>
      <c r="S22" s="3">
        <v>215</v>
      </c>
      <c r="T22" s="3">
        <v>257</v>
      </c>
      <c r="U22" s="3">
        <v>274</v>
      </c>
      <c r="V22" s="3">
        <v>267</v>
      </c>
      <c r="W22" s="3">
        <v>283.678</v>
      </c>
      <c r="X22" s="3">
        <v>254.40199999999999</v>
      </c>
      <c r="Y22" s="3">
        <v>302.47000000000003</v>
      </c>
      <c r="Z22" s="4" t="s">
        <v>29</v>
      </c>
    </row>
    <row r="23" spans="1:26" x14ac:dyDescent="0.25">
      <c r="A23" s="10" t="s">
        <v>45</v>
      </c>
      <c r="B23" s="4" t="s">
        <v>29</v>
      </c>
      <c r="C23" s="4" t="s">
        <v>29</v>
      </c>
      <c r="D23" s="4" t="s">
        <v>29</v>
      </c>
      <c r="E23" s="4" t="s">
        <v>29</v>
      </c>
      <c r="F23" s="4" t="s">
        <v>29</v>
      </c>
      <c r="G23" s="4" t="s">
        <v>29</v>
      </c>
      <c r="H23" s="4" t="s">
        <v>29</v>
      </c>
      <c r="I23" s="4" t="s">
        <v>29</v>
      </c>
      <c r="J23" s="4" t="s">
        <v>29</v>
      </c>
      <c r="K23" s="4" t="s">
        <v>29</v>
      </c>
      <c r="L23" s="4" t="s">
        <v>29</v>
      </c>
      <c r="M23" s="4" t="s">
        <v>29</v>
      </c>
      <c r="N23" s="4" t="s">
        <v>29</v>
      </c>
      <c r="O23" s="4" t="s">
        <v>29</v>
      </c>
      <c r="P23" s="4" t="s">
        <v>29</v>
      </c>
      <c r="Q23" s="4" t="s">
        <v>29</v>
      </c>
      <c r="R23" s="4" t="s">
        <v>29</v>
      </c>
      <c r="S23" s="3">
        <v>4</v>
      </c>
      <c r="T23" s="3">
        <v>4</v>
      </c>
      <c r="U23" s="3">
        <v>6</v>
      </c>
      <c r="V23" s="3">
        <v>6</v>
      </c>
      <c r="W23" s="3">
        <v>5.7160000000000002</v>
      </c>
      <c r="X23" s="3">
        <v>6.0209999999999999</v>
      </c>
      <c r="Y23" s="3">
        <v>6.15</v>
      </c>
      <c r="Z23" s="4" t="s">
        <v>29</v>
      </c>
    </row>
    <row r="24" spans="1:26" x14ac:dyDescent="0.25">
      <c r="A24" s="11" t="s">
        <v>46</v>
      </c>
      <c r="B24" s="3">
        <v>859</v>
      </c>
      <c r="C24" s="3">
        <v>825</v>
      </c>
      <c r="D24" s="3">
        <v>715</v>
      </c>
      <c r="E24" s="3">
        <v>601</v>
      </c>
      <c r="F24" s="3">
        <v>4232</v>
      </c>
      <c r="G24" s="3">
        <v>3154</v>
      </c>
      <c r="H24" s="3">
        <v>3794</v>
      </c>
      <c r="I24" s="3">
        <v>5975</v>
      </c>
      <c r="J24" s="3">
        <v>7433</v>
      </c>
      <c r="K24" s="3">
        <v>9342</v>
      </c>
      <c r="L24" s="3">
        <v>7706</v>
      </c>
      <c r="M24" s="3">
        <v>6106</v>
      </c>
      <c r="N24" s="3">
        <v>6225</v>
      </c>
      <c r="O24" s="3">
        <v>7780</v>
      </c>
      <c r="P24" s="3">
        <v>8625</v>
      </c>
      <c r="Q24" s="3">
        <v>7036</v>
      </c>
      <c r="R24" s="3">
        <v>7452</v>
      </c>
      <c r="S24" s="3">
        <v>7521</v>
      </c>
      <c r="T24" s="3">
        <v>7254</v>
      </c>
      <c r="U24" s="3">
        <v>9045</v>
      </c>
      <c r="V24" s="3">
        <v>8359</v>
      </c>
      <c r="W24" s="3">
        <v>9132.5319999999992</v>
      </c>
      <c r="X24" s="3">
        <v>8930.2389999999996</v>
      </c>
      <c r="Y24" s="3">
        <v>9021.2729999999992</v>
      </c>
      <c r="Z24" s="3">
        <v>7119.951</v>
      </c>
    </row>
    <row r="25" spans="1:26" x14ac:dyDescent="0.25">
      <c r="A25" s="11" t="s">
        <v>47</v>
      </c>
      <c r="B25" s="3">
        <v>2526</v>
      </c>
      <c r="C25" s="3">
        <v>2521</v>
      </c>
      <c r="D25" s="3">
        <v>2609</v>
      </c>
      <c r="E25" s="3">
        <v>1934</v>
      </c>
      <c r="F25" s="3">
        <v>5553</v>
      </c>
      <c r="G25" s="3">
        <v>4926</v>
      </c>
      <c r="H25" s="3">
        <v>4928</v>
      </c>
      <c r="I25" s="3">
        <v>5811</v>
      </c>
      <c r="J25" s="3">
        <v>8189</v>
      </c>
      <c r="K25" s="3">
        <v>9667</v>
      </c>
      <c r="L25" s="3">
        <v>7662</v>
      </c>
      <c r="M25" s="3">
        <v>5877</v>
      </c>
      <c r="N25" s="3">
        <v>7824</v>
      </c>
      <c r="O25" s="3">
        <v>10839</v>
      </c>
      <c r="P25" s="3">
        <v>10745</v>
      </c>
      <c r="Q25" s="3">
        <v>8408</v>
      </c>
      <c r="R25" s="3">
        <v>8491</v>
      </c>
      <c r="S25" s="3">
        <v>8811</v>
      </c>
      <c r="T25" s="3">
        <v>9997</v>
      </c>
      <c r="U25" s="3">
        <v>9093</v>
      </c>
      <c r="V25" s="3">
        <v>9535</v>
      </c>
      <c r="W25" s="3">
        <v>9648.1919999999991</v>
      </c>
      <c r="X25" s="3">
        <v>9432.402</v>
      </c>
      <c r="Y25" s="3">
        <v>9339.8289999999997</v>
      </c>
      <c r="Z25" s="3">
        <v>9123.0560000000005</v>
      </c>
    </row>
    <row r="26" spans="1:26" x14ac:dyDescent="0.25">
      <c r="A26" s="7" t="s">
        <v>79</v>
      </c>
      <c r="B26" s="3">
        <f>+B25-B24</f>
        <v>1667</v>
      </c>
      <c r="C26" s="3">
        <f t="shared" ref="C26:Z26" si="0">+C25-C24</f>
        <v>1696</v>
      </c>
      <c r="D26" s="3">
        <f t="shared" si="0"/>
        <v>1894</v>
      </c>
      <c r="E26" s="3">
        <f t="shared" si="0"/>
        <v>1333</v>
      </c>
      <c r="F26" s="3">
        <f t="shared" si="0"/>
        <v>1321</v>
      </c>
      <c r="G26" s="3">
        <f t="shared" si="0"/>
        <v>1772</v>
      </c>
      <c r="H26" s="3">
        <f t="shared" si="0"/>
        <v>1134</v>
      </c>
      <c r="I26" s="3">
        <f t="shared" si="0"/>
        <v>-164</v>
      </c>
      <c r="J26" s="3">
        <f t="shared" si="0"/>
        <v>756</v>
      </c>
      <c r="K26" s="3">
        <f t="shared" si="0"/>
        <v>325</v>
      </c>
      <c r="L26" s="3">
        <f t="shared" si="0"/>
        <v>-44</v>
      </c>
      <c r="M26" s="3">
        <f t="shared" si="0"/>
        <v>-229</v>
      </c>
      <c r="N26" s="3">
        <f t="shared" si="0"/>
        <v>1599</v>
      </c>
      <c r="O26" s="3">
        <f t="shared" si="0"/>
        <v>3059</v>
      </c>
      <c r="P26" s="3">
        <f t="shared" si="0"/>
        <v>2120</v>
      </c>
      <c r="Q26" s="3">
        <f t="shared" si="0"/>
        <v>1372</v>
      </c>
      <c r="R26" s="3">
        <f t="shared" si="0"/>
        <v>1039</v>
      </c>
      <c r="S26" s="3">
        <f t="shared" si="0"/>
        <v>1290</v>
      </c>
      <c r="T26" s="3">
        <f t="shared" si="0"/>
        <v>2743</v>
      </c>
      <c r="U26" s="3">
        <f t="shared" si="0"/>
        <v>48</v>
      </c>
      <c r="V26" s="3">
        <f t="shared" si="0"/>
        <v>1176</v>
      </c>
      <c r="W26" s="3">
        <f t="shared" si="0"/>
        <v>515.65999999999985</v>
      </c>
      <c r="X26" s="3">
        <f t="shared" si="0"/>
        <v>502.16300000000047</v>
      </c>
      <c r="Y26" s="3">
        <f t="shared" si="0"/>
        <v>318.55600000000049</v>
      </c>
      <c r="Z26" s="3">
        <f t="shared" si="0"/>
        <v>2003.1050000000005</v>
      </c>
    </row>
    <row r="27" spans="1:26" x14ac:dyDescent="0.25">
      <c r="A27" s="7" t="s">
        <v>80</v>
      </c>
      <c r="B27" s="3">
        <f>+B17-B29</f>
        <v>2390</v>
      </c>
      <c r="C27" s="3">
        <f>+C17-C29</f>
        <v>2378</v>
      </c>
      <c r="D27" s="3">
        <f t="shared" ref="D27:Z27" si="1">+D17-D29</f>
        <v>2658</v>
      </c>
      <c r="E27" s="3">
        <f t="shared" si="1"/>
        <v>2024</v>
      </c>
      <c r="F27" s="3">
        <f t="shared" si="1"/>
        <v>2131</v>
      </c>
      <c r="G27" s="3">
        <f t="shared" si="1"/>
        <v>2501</v>
      </c>
      <c r="H27" s="3">
        <f t="shared" si="1"/>
        <v>1870</v>
      </c>
      <c r="I27" s="3">
        <f t="shared" si="1"/>
        <v>691</v>
      </c>
      <c r="J27" s="3">
        <f t="shared" si="1"/>
        <v>1629</v>
      </c>
      <c r="K27" s="3">
        <f t="shared" si="1"/>
        <v>1277</v>
      </c>
      <c r="L27" s="3">
        <f t="shared" si="1"/>
        <v>819</v>
      </c>
      <c r="M27" s="3">
        <f t="shared" si="1"/>
        <v>639</v>
      </c>
      <c r="N27" s="3">
        <f t="shared" si="1"/>
        <v>2412</v>
      </c>
      <c r="O27" s="3">
        <f t="shared" si="1"/>
        <v>3953</v>
      </c>
      <c r="P27" s="3">
        <f t="shared" si="1"/>
        <v>3102</v>
      </c>
      <c r="Q27" s="3">
        <f t="shared" si="1"/>
        <v>2196</v>
      </c>
      <c r="R27" s="3">
        <f t="shared" si="1"/>
        <v>1914</v>
      </c>
      <c r="S27" s="3">
        <f t="shared" si="1"/>
        <v>2138</v>
      </c>
      <c r="T27" s="3">
        <f t="shared" si="1"/>
        <v>3564</v>
      </c>
      <c r="U27" s="3">
        <f t="shared" si="1"/>
        <v>912</v>
      </c>
      <c r="V27" s="3">
        <f t="shared" si="1"/>
        <v>2052</v>
      </c>
      <c r="W27" s="3">
        <f t="shared" si="1"/>
        <v>1408.9510000000009</v>
      </c>
      <c r="X27" s="3">
        <f t="shared" si="1"/>
        <v>1381.857</v>
      </c>
      <c r="Y27" s="3">
        <f t="shared" si="1"/>
        <v>1176.9029999999984</v>
      </c>
      <c r="Z27" s="3" t="e">
        <f t="shared" si="1"/>
        <v>#VALUE!</v>
      </c>
    </row>
    <row r="28" spans="1:26" x14ac:dyDescent="0.25">
      <c r="A28" s="2" t="s">
        <v>48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3">
        <v>245</v>
      </c>
      <c r="Q28" s="3">
        <v>193</v>
      </c>
      <c r="R28" s="3">
        <v>251</v>
      </c>
      <c r="S28" s="3">
        <v>392</v>
      </c>
      <c r="T28" s="3">
        <v>363</v>
      </c>
      <c r="U28" s="3">
        <v>380</v>
      </c>
      <c r="V28" s="3">
        <v>373</v>
      </c>
      <c r="W28" s="3">
        <v>365.3</v>
      </c>
      <c r="X28" s="3">
        <v>252.43799999999999</v>
      </c>
      <c r="Y28" s="3">
        <v>271.77</v>
      </c>
      <c r="Z28" s="3">
        <v>390.90800000000002</v>
      </c>
    </row>
    <row r="29" spans="1:26" x14ac:dyDescent="0.25">
      <c r="A29" s="7" t="s">
        <v>78</v>
      </c>
      <c r="B29" s="12">
        <f t="shared" ref="B29:X29" si="2">+B31+B28</f>
        <v>9582</v>
      </c>
      <c r="C29" s="12">
        <f t="shared" si="2"/>
        <v>9971</v>
      </c>
      <c r="D29" s="12">
        <f t="shared" si="2"/>
        <v>10197</v>
      </c>
      <c r="E29" s="12">
        <f t="shared" si="2"/>
        <v>10432</v>
      </c>
      <c r="F29" s="12">
        <f t="shared" si="2"/>
        <v>10664</v>
      </c>
      <c r="G29" s="12">
        <f t="shared" si="2"/>
        <v>11091</v>
      </c>
      <c r="H29" s="12">
        <f t="shared" si="2"/>
        <v>11823</v>
      </c>
      <c r="I29" s="12">
        <f t="shared" si="2"/>
        <v>12204</v>
      </c>
      <c r="J29" s="12">
        <f t="shared" si="2"/>
        <v>12679</v>
      </c>
      <c r="K29" s="12">
        <f t="shared" si="2"/>
        <v>12872</v>
      </c>
      <c r="L29" s="12">
        <f t="shared" si="2"/>
        <v>13298</v>
      </c>
      <c r="M29" s="12">
        <f t="shared" si="2"/>
        <v>13405</v>
      </c>
      <c r="N29" s="12">
        <f t="shared" si="2"/>
        <v>12945</v>
      </c>
      <c r="O29" s="12">
        <f t="shared" si="2"/>
        <v>11422</v>
      </c>
      <c r="P29" s="12">
        <f t="shared" si="2"/>
        <v>12308</v>
      </c>
      <c r="Q29" s="12">
        <f t="shared" si="2"/>
        <v>12805</v>
      </c>
      <c r="R29" s="12">
        <f t="shared" si="2"/>
        <v>12791</v>
      </c>
      <c r="S29" s="12">
        <f t="shared" si="2"/>
        <v>12979</v>
      </c>
      <c r="T29" s="12">
        <f t="shared" si="2"/>
        <v>12922</v>
      </c>
      <c r="U29" s="12">
        <f t="shared" si="2"/>
        <v>13275</v>
      </c>
      <c r="V29" s="12">
        <f t="shared" si="2"/>
        <v>13494</v>
      </c>
      <c r="W29" s="12">
        <f t="shared" si="2"/>
        <v>13987.924999999999</v>
      </c>
      <c r="X29" s="12">
        <f t="shared" si="2"/>
        <v>14060.112999999999</v>
      </c>
      <c r="Y29" s="12">
        <f>+Y31+Y28</f>
        <v>14047.451000000001</v>
      </c>
      <c r="Z29" s="6" t="e">
        <f t="shared" ref="Z29" si="3">+Z31+Z30+Z28</f>
        <v>#VALUE!</v>
      </c>
    </row>
    <row r="30" spans="1:26" x14ac:dyDescent="0.25">
      <c r="A30" s="2" t="s">
        <v>49</v>
      </c>
      <c r="B30" s="3">
        <v>723</v>
      </c>
      <c r="C30" s="3">
        <v>682</v>
      </c>
      <c r="D30" s="3">
        <v>764</v>
      </c>
      <c r="E30" s="3">
        <v>691</v>
      </c>
      <c r="F30" s="3">
        <v>811</v>
      </c>
      <c r="G30" s="3">
        <v>729</v>
      </c>
      <c r="H30" s="3">
        <v>737</v>
      </c>
      <c r="I30" s="3">
        <v>856</v>
      </c>
      <c r="J30" s="3">
        <v>873</v>
      </c>
      <c r="K30" s="3">
        <v>952</v>
      </c>
      <c r="L30" s="3">
        <v>863</v>
      </c>
      <c r="M30" s="3">
        <v>868</v>
      </c>
      <c r="N30" s="3">
        <v>813</v>
      </c>
      <c r="O30" s="3">
        <v>893</v>
      </c>
      <c r="P30" s="3">
        <v>982</v>
      </c>
      <c r="Q30" s="3">
        <v>824</v>
      </c>
      <c r="R30" s="3">
        <v>875</v>
      </c>
      <c r="S30" s="3">
        <v>848</v>
      </c>
      <c r="T30" s="3">
        <v>821</v>
      </c>
      <c r="U30" s="3">
        <v>864</v>
      </c>
      <c r="V30" s="3">
        <v>876</v>
      </c>
      <c r="W30" s="3">
        <v>893.29</v>
      </c>
      <c r="X30" s="3">
        <v>879.69399999999996</v>
      </c>
      <c r="Y30" s="3">
        <v>858.34699999999998</v>
      </c>
      <c r="Z30" s="4" t="s">
        <v>29</v>
      </c>
    </row>
    <row r="31" spans="1:26" x14ac:dyDescent="0.25">
      <c r="A31" s="2" t="s">
        <v>50</v>
      </c>
      <c r="B31" s="3">
        <v>9582</v>
      </c>
      <c r="C31" s="3">
        <v>9971</v>
      </c>
      <c r="D31" s="3">
        <v>10197</v>
      </c>
      <c r="E31" s="3">
        <v>10432</v>
      </c>
      <c r="F31" s="3">
        <v>10664</v>
      </c>
      <c r="G31" s="3">
        <v>11091</v>
      </c>
      <c r="H31" s="3">
        <v>11823</v>
      </c>
      <c r="I31" s="3">
        <v>12204</v>
      </c>
      <c r="J31" s="3">
        <v>12679</v>
      </c>
      <c r="K31" s="3">
        <v>12872</v>
      </c>
      <c r="L31" s="3">
        <v>13298</v>
      </c>
      <c r="M31" s="3">
        <v>13405</v>
      </c>
      <c r="N31" s="3">
        <v>12945</v>
      </c>
      <c r="O31" s="3">
        <v>11422</v>
      </c>
      <c r="P31" s="3">
        <v>12063</v>
      </c>
      <c r="Q31" s="3">
        <v>12612</v>
      </c>
      <c r="R31" s="3">
        <v>12540</v>
      </c>
      <c r="S31" s="3">
        <v>12587</v>
      </c>
      <c r="T31" s="3">
        <v>12559</v>
      </c>
      <c r="U31" s="3">
        <v>12895</v>
      </c>
      <c r="V31" s="3">
        <v>13121</v>
      </c>
      <c r="W31" s="3">
        <v>13622.625</v>
      </c>
      <c r="X31" s="3">
        <v>13807.674999999999</v>
      </c>
      <c r="Y31" s="3">
        <v>13775.681</v>
      </c>
      <c r="Z31" s="4" t="s">
        <v>29</v>
      </c>
    </row>
    <row r="32" spans="1:26" x14ac:dyDescent="0.25">
      <c r="A32" s="2" t="s">
        <v>51</v>
      </c>
      <c r="B32" s="3">
        <v>168</v>
      </c>
      <c r="C32" s="3">
        <v>153</v>
      </c>
      <c r="D32" s="3">
        <v>157</v>
      </c>
      <c r="E32" s="3">
        <v>161</v>
      </c>
      <c r="F32" s="3">
        <v>142</v>
      </c>
      <c r="G32" s="3">
        <v>164</v>
      </c>
      <c r="H32" s="3">
        <v>134</v>
      </c>
      <c r="I32" s="3">
        <v>138</v>
      </c>
      <c r="J32" s="3">
        <v>132</v>
      </c>
      <c r="K32" s="3">
        <v>129</v>
      </c>
      <c r="L32" s="3">
        <v>133</v>
      </c>
      <c r="M32" s="3">
        <v>142</v>
      </c>
      <c r="N32" s="3">
        <v>139</v>
      </c>
      <c r="O32" s="3">
        <v>130</v>
      </c>
      <c r="P32" s="3">
        <v>118</v>
      </c>
      <c r="Q32" s="3">
        <v>112</v>
      </c>
      <c r="R32" s="3">
        <v>112</v>
      </c>
      <c r="S32" s="3">
        <v>108</v>
      </c>
      <c r="T32" s="3">
        <v>100</v>
      </c>
      <c r="U32" s="3">
        <v>107</v>
      </c>
      <c r="V32" s="3">
        <v>95</v>
      </c>
      <c r="W32" s="3">
        <v>92.777000000000001</v>
      </c>
      <c r="X32" s="3">
        <v>95.507000000000005</v>
      </c>
      <c r="Y32" s="3">
        <v>96.381</v>
      </c>
      <c r="Z32" s="4" t="s">
        <v>29</v>
      </c>
    </row>
    <row r="33" spans="1:26" x14ac:dyDescent="0.25">
      <c r="A33" s="2" t="s">
        <v>52</v>
      </c>
      <c r="B33" s="3">
        <v>4921</v>
      </c>
      <c r="C33" s="3">
        <v>4853</v>
      </c>
      <c r="D33" s="3">
        <v>5055</v>
      </c>
      <c r="E33" s="3">
        <v>5099</v>
      </c>
      <c r="F33" s="3">
        <v>5490</v>
      </c>
      <c r="G33" s="3">
        <v>5648</v>
      </c>
      <c r="H33" s="3">
        <v>5790</v>
      </c>
      <c r="I33" s="3">
        <v>6543</v>
      </c>
      <c r="J33" s="3">
        <v>6710</v>
      </c>
      <c r="K33" s="3">
        <v>7172</v>
      </c>
      <c r="L33" s="3">
        <v>7440</v>
      </c>
      <c r="M33" s="3">
        <v>7468</v>
      </c>
      <c r="N33" s="3">
        <v>6311</v>
      </c>
      <c r="O33" s="3">
        <v>4966</v>
      </c>
      <c r="P33" s="3">
        <v>5487</v>
      </c>
      <c r="Q33" s="3">
        <v>5864</v>
      </c>
      <c r="R33" s="3">
        <v>5922</v>
      </c>
      <c r="S33" s="3">
        <v>5878</v>
      </c>
      <c r="T33" s="3">
        <v>6057</v>
      </c>
      <c r="U33" s="3">
        <v>6199</v>
      </c>
      <c r="V33" s="3">
        <v>6234</v>
      </c>
      <c r="W33" s="3">
        <v>6446.2240000000002</v>
      </c>
      <c r="X33" s="3">
        <v>6498.8230000000003</v>
      </c>
      <c r="Y33" s="3">
        <v>6491.6880000000001</v>
      </c>
      <c r="Z33" s="4" t="s">
        <v>29</v>
      </c>
    </row>
    <row r="34" spans="1:26" x14ac:dyDescent="0.25">
      <c r="A34" s="2" t="s">
        <v>53</v>
      </c>
      <c r="B34" s="3">
        <v>258</v>
      </c>
      <c r="C34" s="3">
        <v>264</v>
      </c>
      <c r="D34" s="3">
        <v>268</v>
      </c>
      <c r="E34" s="3">
        <v>271</v>
      </c>
      <c r="F34" s="3">
        <v>265</v>
      </c>
      <c r="G34" s="3">
        <v>256</v>
      </c>
      <c r="H34" s="3">
        <v>172</v>
      </c>
      <c r="I34" s="3">
        <v>179</v>
      </c>
      <c r="J34" s="3">
        <v>189</v>
      </c>
      <c r="K34" s="3">
        <v>197</v>
      </c>
      <c r="L34" s="3">
        <v>198</v>
      </c>
      <c r="M34" s="3">
        <v>195</v>
      </c>
      <c r="N34" s="3">
        <v>196</v>
      </c>
      <c r="O34" s="3">
        <v>156</v>
      </c>
      <c r="P34" s="3">
        <v>173</v>
      </c>
      <c r="Q34" s="3">
        <v>164</v>
      </c>
      <c r="R34" s="3">
        <v>159</v>
      </c>
      <c r="S34" s="3">
        <v>154</v>
      </c>
      <c r="T34" s="3">
        <v>136</v>
      </c>
      <c r="U34" s="3">
        <v>152</v>
      </c>
      <c r="V34" s="3">
        <v>166</v>
      </c>
      <c r="W34" s="3">
        <v>232.74</v>
      </c>
      <c r="X34" s="3">
        <v>233.15199999999999</v>
      </c>
      <c r="Y34" s="3">
        <v>231.01599999999999</v>
      </c>
      <c r="Z34" s="4" t="s">
        <v>29</v>
      </c>
    </row>
    <row r="35" spans="1:26" x14ac:dyDescent="0.25">
      <c r="A35" s="2" t="s">
        <v>54</v>
      </c>
      <c r="B35" s="3">
        <v>2594</v>
      </c>
      <c r="C35" s="3">
        <v>2637</v>
      </c>
      <c r="D35" s="3">
        <v>2658</v>
      </c>
      <c r="E35" s="3">
        <v>2692</v>
      </c>
      <c r="F35" s="3">
        <v>2601</v>
      </c>
      <c r="G35" s="3">
        <v>2675</v>
      </c>
      <c r="H35" s="3">
        <v>2704</v>
      </c>
      <c r="I35" s="3">
        <v>3008</v>
      </c>
      <c r="J35" s="3">
        <v>3012</v>
      </c>
      <c r="K35" s="3">
        <v>2951</v>
      </c>
      <c r="L35" s="3">
        <v>3055</v>
      </c>
      <c r="M35" s="3">
        <v>3021</v>
      </c>
      <c r="N35" s="3">
        <v>3182</v>
      </c>
      <c r="O35" s="3">
        <v>3137</v>
      </c>
      <c r="P35" s="3">
        <v>3219</v>
      </c>
      <c r="Q35" s="3">
        <v>3211</v>
      </c>
      <c r="R35" s="3">
        <v>3179</v>
      </c>
      <c r="S35" s="3">
        <v>3229</v>
      </c>
      <c r="T35" s="3">
        <v>3125</v>
      </c>
      <c r="U35" s="3">
        <v>3205</v>
      </c>
      <c r="V35" s="3">
        <v>3260</v>
      </c>
      <c r="W35" s="3">
        <v>3327.0160000000001</v>
      </c>
      <c r="X35" s="3">
        <v>3367.8139999999999</v>
      </c>
      <c r="Y35" s="3">
        <v>3418.8609999999999</v>
      </c>
      <c r="Z35" s="4" t="s">
        <v>29</v>
      </c>
    </row>
    <row r="36" spans="1:26" x14ac:dyDescent="0.25">
      <c r="A36" s="2" t="s">
        <v>55</v>
      </c>
      <c r="B36" s="4" t="s">
        <v>29</v>
      </c>
      <c r="C36" s="4" t="s">
        <v>29</v>
      </c>
      <c r="D36" s="4" t="s">
        <v>29</v>
      </c>
      <c r="E36" s="4" t="s">
        <v>29</v>
      </c>
      <c r="F36" s="4" t="s">
        <v>29</v>
      </c>
      <c r="G36" s="4" t="s">
        <v>29</v>
      </c>
      <c r="H36" s="4" t="s">
        <v>29</v>
      </c>
      <c r="I36" s="4" t="s">
        <v>29</v>
      </c>
      <c r="J36" s="4" t="s">
        <v>29</v>
      </c>
      <c r="K36" s="4" t="s">
        <v>29</v>
      </c>
      <c r="L36" s="4" t="s">
        <v>29</v>
      </c>
      <c r="M36" s="4" t="s">
        <v>29</v>
      </c>
      <c r="N36" s="4" t="s">
        <v>29</v>
      </c>
      <c r="O36" s="4" t="s">
        <v>29</v>
      </c>
      <c r="P36" s="4" t="s">
        <v>29</v>
      </c>
      <c r="Q36" s="4" t="s">
        <v>29</v>
      </c>
      <c r="R36" s="4" t="s">
        <v>29</v>
      </c>
      <c r="S36" s="4" t="s">
        <v>29</v>
      </c>
      <c r="T36" s="4" t="s">
        <v>29</v>
      </c>
      <c r="U36" s="4" t="s">
        <v>29</v>
      </c>
      <c r="V36" s="4" t="s">
        <v>29</v>
      </c>
      <c r="W36" s="4" t="s">
        <v>29</v>
      </c>
      <c r="X36" s="3">
        <v>16.853000000000002</v>
      </c>
      <c r="Y36" s="3">
        <v>17.122</v>
      </c>
      <c r="Z36" s="4" t="s">
        <v>29</v>
      </c>
    </row>
    <row r="37" spans="1:26" x14ac:dyDescent="0.25">
      <c r="A37" s="2" t="s">
        <v>56</v>
      </c>
      <c r="B37" s="3">
        <v>1641</v>
      </c>
      <c r="C37" s="3">
        <v>2028</v>
      </c>
      <c r="D37" s="3">
        <v>2059</v>
      </c>
      <c r="E37" s="3">
        <v>2151</v>
      </c>
      <c r="F37" s="3">
        <v>2166</v>
      </c>
      <c r="G37" s="3">
        <v>2348</v>
      </c>
      <c r="H37" s="3">
        <v>3023</v>
      </c>
      <c r="I37" s="3">
        <v>2335</v>
      </c>
      <c r="J37" s="3">
        <v>2637</v>
      </c>
      <c r="K37" s="3">
        <v>2423</v>
      </c>
      <c r="L37" s="3">
        <v>2472</v>
      </c>
      <c r="M37" s="3">
        <v>2579</v>
      </c>
      <c r="N37" s="3">
        <v>3117</v>
      </c>
      <c r="O37" s="3">
        <v>3033</v>
      </c>
      <c r="P37" s="3">
        <v>3066</v>
      </c>
      <c r="Q37" s="3">
        <v>3261</v>
      </c>
      <c r="R37" s="3">
        <v>3168</v>
      </c>
      <c r="S37" s="3">
        <v>3218</v>
      </c>
      <c r="T37" s="3">
        <v>3141</v>
      </c>
      <c r="U37" s="3">
        <v>3232</v>
      </c>
      <c r="V37" s="3">
        <v>3366</v>
      </c>
      <c r="W37" s="3">
        <v>3523.8679999999999</v>
      </c>
      <c r="X37" s="3">
        <v>3595.5259999999998</v>
      </c>
      <c r="Y37" s="3">
        <v>3520.6129999999998</v>
      </c>
      <c r="Z37" s="4" t="s">
        <v>29</v>
      </c>
    </row>
    <row r="39" spans="1:26" ht="30" x14ac:dyDescent="0.25">
      <c r="A39" s="5" t="s">
        <v>57</v>
      </c>
    </row>
    <row r="40" spans="1:26" ht="60" x14ac:dyDescent="0.25">
      <c r="A40" s="5" t="s">
        <v>58</v>
      </c>
    </row>
    <row r="41" spans="1:26" x14ac:dyDescent="0.25">
      <c r="A41" t="s">
        <v>59</v>
      </c>
    </row>
    <row r="42" spans="1:26" x14ac:dyDescent="0.25">
      <c r="A42" t="s">
        <v>60</v>
      </c>
    </row>
    <row r="43" spans="1:26" ht="45" x14ac:dyDescent="0.25">
      <c r="A43" s="5" t="s">
        <v>61</v>
      </c>
    </row>
    <row r="45" spans="1:26" x14ac:dyDescent="0.25">
      <c r="A45" t="s">
        <v>59</v>
      </c>
    </row>
    <row r="46" spans="1:26" x14ac:dyDescent="0.25">
      <c r="A46" t="s">
        <v>62</v>
      </c>
    </row>
    <row r="47" spans="1:26" ht="45" x14ac:dyDescent="0.25">
      <c r="A47" s="5" t="s">
        <v>61</v>
      </c>
    </row>
    <row r="49" spans="1:1" x14ac:dyDescent="0.25">
      <c r="A49" t="s">
        <v>59</v>
      </c>
    </row>
    <row r="50" spans="1:1" x14ac:dyDescent="0.25">
      <c r="A50" t="s">
        <v>63</v>
      </c>
    </row>
    <row r="51" spans="1:1" ht="30" x14ac:dyDescent="0.25">
      <c r="A51" s="5" t="s">
        <v>64</v>
      </c>
    </row>
    <row r="54" spans="1:1" x14ac:dyDescent="0.25">
      <c r="A54" t="s">
        <v>65</v>
      </c>
    </row>
    <row r="55" spans="1:1" x14ac:dyDescent="0.25">
      <c r="A55" t="s">
        <v>66</v>
      </c>
    </row>
    <row r="57" spans="1:1" x14ac:dyDescent="0.25">
      <c r="A57" t="s">
        <v>67</v>
      </c>
    </row>
    <row r="58" spans="1:1" x14ac:dyDescent="0.25">
      <c r="A58" t="s">
        <v>68</v>
      </c>
    </row>
    <row r="60" spans="1:1" x14ac:dyDescent="0.25">
      <c r="A60" t="s">
        <v>69</v>
      </c>
    </row>
    <row r="61" spans="1:1" x14ac:dyDescent="0.25">
      <c r="A61" t="s">
        <v>70</v>
      </c>
    </row>
    <row r="63" spans="1:1" x14ac:dyDescent="0.25">
      <c r="A63" t="s">
        <v>71</v>
      </c>
    </row>
    <row r="65" spans="1:1" x14ac:dyDescent="0.25">
      <c r="A65" t="s">
        <v>72</v>
      </c>
    </row>
    <row r="66" spans="1:1" x14ac:dyDescent="0.25">
      <c r="A66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8" spans="1:1" x14ac:dyDescent="0.25">
      <c r="A78" t="s">
        <v>76</v>
      </c>
    </row>
    <row r="79" spans="1:1" x14ac:dyDescent="0.25">
      <c r="A79" t="s">
        <v>77</v>
      </c>
    </row>
  </sheetData>
  <pageMargins left="0.75" right="0.75" top="0.75" bottom="0.5" header="0.5" footer="0.75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58"/>
  <sheetViews>
    <sheetView tabSelected="1" topLeftCell="J1" zoomScale="70" zoomScaleNormal="70" workbookViewId="0">
      <selection activeCell="P8" sqref="P8"/>
    </sheetView>
  </sheetViews>
  <sheetFormatPr defaultColWidth="10.5703125" defaultRowHeight="15" x14ac:dyDescent="0.25"/>
  <cols>
    <col min="17" max="17" width="11.42578125" customWidth="1"/>
  </cols>
  <sheetData>
    <row r="1" spans="1:41" s="5" customFormat="1" ht="135.75" thickBot="1" x14ac:dyDescent="0.3">
      <c r="A1" s="15" t="s">
        <v>81</v>
      </c>
      <c r="B1" s="24" t="s">
        <v>26</v>
      </c>
      <c r="C1" s="24" t="s">
        <v>27</v>
      </c>
      <c r="D1" s="24" t="s">
        <v>28</v>
      </c>
      <c r="E1" s="24" t="s">
        <v>30</v>
      </c>
      <c r="F1" s="24" t="s">
        <v>31</v>
      </c>
      <c r="G1" s="24" t="s">
        <v>32</v>
      </c>
      <c r="H1" s="24" t="s">
        <v>33</v>
      </c>
      <c r="I1" s="25" t="s">
        <v>34</v>
      </c>
      <c r="J1" s="25" t="s">
        <v>35</v>
      </c>
      <c r="K1" s="25" t="s">
        <v>36</v>
      </c>
      <c r="L1" s="25" t="s">
        <v>37</v>
      </c>
      <c r="M1" s="25" t="s">
        <v>38</v>
      </c>
      <c r="N1" s="26" t="s">
        <v>39</v>
      </c>
      <c r="O1" s="34" t="s">
        <v>82</v>
      </c>
      <c r="P1" s="27" t="s">
        <v>40</v>
      </c>
      <c r="Q1" s="27" t="s">
        <v>41</v>
      </c>
      <c r="R1" s="27" t="s">
        <v>42</v>
      </c>
      <c r="S1" s="26" t="s">
        <v>43</v>
      </c>
      <c r="T1" s="34" t="s">
        <v>83</v>
      </c>
      <c r="U1" s="34" t="s">
        <v>84</v>
      </c>
      <c r="V1" s="35" t="s">
        <v>85</v>
      </c>
      <c r="W1" s="32" t="s">
        <v>44</v>
      </c>
      <c r="X1" s="33" t="s">
        <v>45</v>
      </c>
      <c r="Y1" s="32" t="s">
        <v>87</v>
      </c>
      <c r="Z1" s="37" t="s">
        <v>88</v>
      </c>
      <c r="AA1" s="33" t="s">
        <v>89</v>
      </c>
      <c r="AB1" s="28" t="s">
        <v>46</v>
      </c>
      <c r="AC1" s="28" t="s">
        <v>47</v>
      </c>
      <c r="AD1" s="36" t="s">
        <v>79</v>
      </c>
      <c r="AE1" s="36" t="s">
        <v>80</v>
      </c>
      <c r="AF1" s="29" t="s">
        <v>48</v>
      </c>
      <c r="AG1" s="34" t="s">
        <v>78</v>
      </c>
      <c r="AH1" s="29" t="s">
        <v>49</v>
      </c>
      <c r="AI1" s="29" t="s">
        <v>50</v>
      </c>
      <c r="AJ1" s="29" t="s">
        <v>51</v>
      </c>
      <c r="AK1" s="29" t="s">
        <v>52</v>
      </c>
      <c r="AL1" s="29" t="s">
        <v>53</v>
      </c>
      <c r="AM1" s="29" t="s">
        <v>54</v>
      </c>
      <c r="AN1" s="29" t="s">
        <v>55</v>
      </c>
      <c r="AO1" s="29" t="s">
        <v>56</v>
      </c>
    </row>
    <row r="2" spans="1:41" x14ac:dyDescent="0.25">
      <c r="A2" s="16">
        <v>1996</v>
      </c>
      <c r="B2" s="13">
        <v>12737</v>
      </c>
      <c r="C2" s="13">
        <v>3668</v>
      </c>
      <c r="D2" s="14">
        <v>0</v>
      </c>
      <c r="E2" s="13">
        <v>4507</v>
      </c>
      <c r="F2" s="13">
        <v>4562</v>
      </c>
      <c r="G2" s="14">
        <v>0</v>
      </c>
      <c r="H2" s="14">
        <v>0</v>
      </c>
      <c r="I2" s="13">
        <v>765</v>
      </c>
      <c r="J2" s="13">
        <v>52</v>
      </c>
      <c r="K2" s="13">
        <v>510</v>
      </c>
      <c r="L2" s="13">
        <v>203</v>
      </c>
      <c r="M2" s="14">
        <v>0</v>
      </c>
      <c r="N2" s="13">
        <v>11972</v>
      </c>
      <c r="O2" s="30">
        <f t="shared" ref="O2:O25" si="0">+P2+Q2+R2+V2+W2+X2+T2+U2</f>
        <v>9792.5</v>
      </c>
      <c r="P2" s="13">
        <v>3616</v>
      </c>
      <c r="Q2" s="14">
        <v>0</v>
      </c>
      <c r="R2" s="13">
        <v>3997</v>
      </c>
      <c r="S2" s="13">
        <v>4359</v>
      </c>
      <c r="T2" s="13"/>
      <c r="U2" s="13"/>
      <c r="V2" s="13">
        <f>+S2/2</f>
        <v>2179.5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3">
        <v>859</v>
      </c>
      <c r="AC2" s="13">
        <v>2526</v>
      </c>
      <c r="AD2" s="13">
        <f>+AC2-AB2-V2</f>
        <v>-512.5</v>
      </c>
      <c r="AE2" s="13">
        <f t="shared" ref="AE2:AE26" si="1">+N2-AG2</f>
        <v>1667</v>
      </c>
      <c r="AF2" s="14">
        <v>0</v>
      </c>
      <c r="AG2" s="21">
        <f t="shared" ref="AG2:AG20" si="2">+AI2+AF2+AH2</f>
        <v>10305</v>
      </c>
      <c r="AH2" s="13">
        <v>723</v>
      </c>
      <c r="AI2" s="13">
        <v>9582</v>
      </c>
      <c r="AJ2" s="13">
        <v>168</v>
      </c>
      <c r="AK2" s="13">
        <v>4921</v>
      </c>
      <c r="AL2" s="13">
        <v>258</v>
      </c>
      <c r="AM2" s="13">
        <v>2594</v>
      </c>
      <c r="AN2" s="14">
        <v>0</v>
      </c>
      <c r="AO2" s="13">
        <v>1641</v>
      </c>
    </row>
    <row r="3" spans="1:41" x14ac:dyDescent="0.25">
      <c r="A3" s="16">
        <v>1997</v>
      </c>
      <c r="B3" s="13">
        <v>13178</v>
      </c>
      <c r="C3" s="13">
        <v>3091</v>
      </c>
      <c r="D3" s="14">
        <v>0</v>
      </c>
      <c r="E3" s="13">
        <v>5067</v>
      </c>
      <c r="F3" s="13">
        <v>5019</v>
      </c>
      <c r="G3" s="14">
        <v>0</v>
      </c>
      <c r="H3" s="14">
        <v>0</v>
      </c>
      <c r="I3" s="13">
        <v>829</v>
      </c>
      <c r="J3" s="13">
        <v>45</v>
      </c>
      <c r="K3" s="13">
        <v>549</v>
      </c>
      <c r="L3" s="13">
        <v>234</v>
      </c>
      <c r="M3" s="14">
        <v>0</v>
      </c>
      <c r="N3" s="13">
        <v>12349</v>
      </c>
      <c r="O3" s="30">
        <f t="shared" si="0"/>
        <v>9956.5</v>
      </c>
      <c r="P3" s="13">
        <v>3046</v>
      </c>
      <c r="Q3" s="14">
        <v>0</v>
      </c>
      <c r="R3" s="13">
        <v>4518</v>
      </c>
      <c r="S3" s="13">
        <v>4785</v>
      </c>
      <c r="T3" s="13"/>
      <c r="U3" s="13"/>
      <c r="V3" s="13">
        <f t="shared" ref="V3:V26" si="3">+S3/2</f>
        <v>2392.5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3">
        <v>825</v>
      </c>
      <c r="AC3" s="13">
        <v>2521</v>
      </c>
      <c r="AD3" s="13">
        <f t="shared" ref="AD3:AD26" si="4">+AC3-AB3-V3</f>
        <v>-696.5</v>
      </c>
      <c r="AE3" s="13">
        <f t="shared" si="1"/>
        <v>1696</v>
      </c>
      <c r="AF3" s="14">
        <v>0</v>
      </c>
      <c r="AG3" s="21">
        <f t="shared" si="2"/>
        <v>10653</v>
      </c>
      <c r="AH3" s="13">
        <v>682</v>
      </c>
      <c r="AI3" s="13">
        <v>9971</v>
      </c>
      <c r="AJ3" s="13">
        <v>153</v>
      </c>
      <c r="AK3" s="13">
        <v>4853</v>
      </c>
      <c r="AL3" s="13">
        <v>264</v>
      </c>
      <c r="AM3" s="13">
        <v>2637</v>
      </c>
      <c r="AN3" s="14">
        <v>0</v>
      </c>
      <c r="AO3" s="13">
        <v>2028</v>
      </c>
    </row>
    <row r="4" spans="1:41" x14ac:dyDescent="0.25">
      <c r="A4" s="16">
        <v>1998</v>
      </c>
      <c r="B4" s="13">
        <v>13705</v>
      </c>
      <c r="C4" s="13">
        <v>3450</v>
      </c>
      <c r="D4" s="14">
        <v>0</v>
      </c>
      <c r="E4" s="13">
        <v>5236</v>
      </c>
      <c r="F4" s="13">
        <v>5019</v>
      </c>
      <c r="G4" s="14">
        <v>0</v>
      </c>
      <c r="H4" s="14">
        <v>0</v>
      </c>
      <c r="I4" s="13">
        <v>850</v>
      </c>
      <c r="J4" s="13">
        <v>50</v>
      </c>
      <c r="K4" s="13">
        <v>568</v>
      </c>
      <c r="L4" s="13">
        <v>232</v>
      </c>
      <c r="M4" s="14">
        <v>0</v>
      </c>
      <c r="N4" s="13">
        <v>12855</v>
      </c>
      <c r="O4" s="30">
        <f t="shared" si="0"/>
        <v>10461.5</v>
      </c>
      <c r="P4" s="13">
        <v>3400</v>
      </c>
      <c r="Q4" s="14">
        <v>0</v>
      </c>
      <c r="R4" s="13">
        <v>4668</v>
      </c>
      <c r="S4" s="13">
        <v>4787</v>
      </c>
      <c r="T4" s="13"/>
      <c r="U4" s="13"/>
      <c r="V4" s="13">
        <f t="shared" si="3"/>
        <v>2393.5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3">
        <v>715</v>
      </c>
      <c r="AC4" s="13">
        <v>2609</v>
      </c>
      <c r="AD4" s="13">
        <f t="shared" si="4"/>
        <v>-499.5</v>
      </c>
      <c r="AE4" s="13">
        <f t="shared" si="1"/>
        <v>1894</v>
      </c>
      <c r="AF4" s="14">
        <v>0</v>
      </c>
      <c r="AG4" s="21">
        <f t="shared" si="2"/>
        <v>10961</v>
      </c>
      <c r="AH4" s="13">
        <v>764</v>
      </c>
      <c r="AI4" s="13">
        <v>10197</v>
      </c>
      <c r="AJ4" s="13">
        <v>157</v>
      </c>
      <c r="AK4" s="13">
        <v>5055</v>
      </c>
      <c r="AL4" s="13">
        <v>268</v>
      </c>
      <c r="AM4" s="13">
        <v>2658</v>
      </c>
      <c r="AN4" s="14">
        <v>0</v>
      </c>
      <c r="AO4" s="13">
        <v>2059</v>
      </c>
    </row>
    <row r="5" spans="1:41" x14ac:dyDescent="0.25">
      <c r="A5" s="16">
        <v>1999</v>
      </c>
      <c r="B5" s="13">
        <v>13261</v>
      </c>
      <c r="C5" s="13">
        <v>3739</v>
      </c>
      <c r="D5" s="14">
        <v>0</v>
      </c>
      <c r="E5" s="13">
        <v>4826</v>
      </c>
      <c r="F5" s="13">
        <v>4696</v>
      </c>
      <c r="G5" s="14">
        <v>0</v>
      </c>
      <c r="H5" s="14">
        <v>0</v>
      </c>
      <c r="I5" s="13">
        <v>806</v>
      </c>
      <c r="J5" s="13">
        <v>56</v>
      </c>
      <c r="K5" s="13">
        <v>538</v>
      </c>
      <c r="L5" s="13">
        <v>212</v>
      </c>
      <c r="M5" s="14">
        <v>0</v>
      </c>
      <c r="N5" s="13">
        <v>12456</v>
      </c>
      <c r="O5" s="30">
        <f t="shared" si="0"/>
        <v>10213</v>
      </c>
      <c r="P5" s="13">
        <v>3683</v>
      </c>
      <c r="Q5" s="14">
        <v>0</v>
      </c>
      <c r="R5" s="13">
        <v>4288</v>
      </c>
      <c r="S5" s="13">
        <v>4484</v>
      </c>
      <c r="T5" s="13"/>
      <c r="U5" s="13"/>
      <c r="V5" s="13">
        <f t="shared" si="3"/>
        <v>2242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3">
        <v>601</v>
      </c>
      <c r="AC5" s="13">
        <v>1934</v>
      </c>
      <c r="AD5" s="13">
        <f t="shared" si="4"/>
        <v>-909</v>
      </c>
      <c r="AE5" s="13">
        <f t="shared" si="1"/>
        <v>1333</v>
      </c>
      <c r="AF5" s="14">
        <v>0</v>
      </c>
      <c r="AG5" s="21">
        <f t="shared" si="2"/>
        <v>11123</v>
      </c>
      <c r="AH5" s="13">
        <v>691</v>
      </c>
      <c r="AI5" s="13">
        <v>10432</v>
      </c>
      <c r="AJ5" s="13">
        <v>161</v>
      </c>
      <c r="AK5" s="13">
        <v>5099</v>
      </c>
      <c r="AL5" s="13">
        <v>271</v>
      </c>
      <c r="AM5" s="13">
        <v>2692</v>
      </c>
      <c r="AN5" s="14">
        <v>0</v>
      </c>
      <c r="AO5" s="13">
        <v>2151</v>
      </c>
    </row>
    <row r="6" spans="1:41" x14ac:dyDescent="0.25">
      <c r="A6" s="16">
        <v>2000</v>
      </c>
      <c r="B6" s="13">
        <v>13624</v>
      </c>
      <c r="C6" s="13">
        <v>3834</v>
      </c>
      <c r="D6" s="14">
        <v>0</v>
      </c>
      <c r="E6" s="13">
        <v>5029</v>
      </c>
      <c r="F6" s="13">
        <v>4761</v>
      </c>
      <c r="G6" s="14">
        <v>0</v>
      </c>
      <c r="H6" s="14">
        <v>0</v>
      </c>
      <c r="I6" s="13">
        <v>829</v>
      </c>
      <c r="J6" s="13">
        <v>63</v>
      </c>
      <c r="K6" s="13">
        <v>553</v>
      </c>
      <c r="L6" s="13">
        <v>212</v>
      </c>
      <c r="M6" s="14">
        <v>0</v>
      </c>
      <c r="N6" s="13">
        <v>12795</v>
      </c>
      <c r="O6" s="30">
        <f t="shared" si="0"/>
        <v>10521.5</v>
      </c>
      <c r="P6" s="13">
        <v>3771</v>
      </c>
      <c r="Q6" s="14">
        <v>0</v>
      </c>
      <c r="R6" s="13">
        <v>4476</v>
      </c>
      <c r="S6" s="13">
        <v>4549</v>
      </c>
      <c r="T6" s="13"/>
      <c r="U6" s="13"/>
      <c r="V6" s="13">
        <f t="shared" si="3"/>
        <v>2274.5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3">
        <v>4232</v>
      </c>
      <c r="AC6" s="13">
        <v>5553</v>
      </c>
      <c r="AD6" s="13">
        <f t="shared" si="4"/>
        <v>-953.5</v>
      </c>
      <c r="AE6" s="13">
        <f t="shared" si="1"/>
        <v>1320</v>
      </c>
      <c r="AF6" s="14">
        <v>0</v>
      </c>
      <c r="AG6" s="21">
        <f t="shared" si="2"/>
        <v>11475</v>
      </c>
      <c r="AH6" s="13">
        <v>811</v>
      </c>
      <c r="AI6" s="13">
        <v>10664</v>
      </c>
      <c r="AJ6" s="13">
        <v>142</v>
      </c>
      <c r="AK6" s="13">
        <v>5490</v>
      </c>
      <c r="AL6" s="13">
        <v>265</v>
      </c>
      <c r="AM6" s="13">
        <v>2601</v>
      </c>
      <c r="AN6" s="14">
        <v>0</v>
      </c>
      <c r="AO6" s="13">
        <v>2166</v>
      </c>
    </row>
    <row r="7" spans="1:41" x14ac:dyDescent="0.25">
      <c r="A7" s="16">
        <v>2001</v>
      </c>
      <c r="B7" s="13">
        <v>14466</v>
      </c>
      <c r="C7" s="13">
        <v>3796</v>
      </c>
      <c r="D7" s="14">
        <v>0</v>
      </c>
      <c r="E7" s="13">
        <v>5413</v>
      </c>
      <c r="F7" s="13">
        <v>5257</v>
      </c>
      <c r="G7" s="14">
        <v>0</v>
      </c>
      <c r="H7" s="14">
        <v>0</v>
      </c>
      <c r="I7" s="13">
        <v>874</v>
      </c>
      <c r="J7" s="13">
        <v>55</v>
      </c>
      <c r="K7" s="13">
        <v>598</v>
      </c>
      <c r="L7" s="13">
        <v>221</v>
      </c>
      <c r="M7" s="14">
        <v>0</v>
      </c>
      <c r="N7" s="13">
        <v>13592</v>
      </c>
      <c r="O7" s="30">
        <f t="shared" si="0"/>
        <v>11074</v>
      </c>
      <c r="P7" s="13">
        <v>3741</v>
      </c>
      <c r="Q7" s="14">
        <v>0</v>
      </c>
      <c r="R7" s="13">
        <v>4815</v>
      </c>
      <c r="S7" s="13">
        <v>5036</v>
      </c>
      <c r="T7" s="13"/>
      <c r="U7" s="13"/>
      <c r="V7" s="13">
        <f t="shared" si="3"/>
        <v>2518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3">
        <v>3154</v>
      </c>
      <c r="AC7" s="13">
        <v>4926</v>
      </c>
      <c r="AD7" s="13">
        <f t="shared" si="4"/>
        <v>-746</v>
      </c>
      <c r="AE7" s="13">
        <f t="shared" si="1"/>
        <v>1772</v>
      </c>
      <c r="AF7" s="14">
        <v>0</v>
      </c>
      <c r="AG7" s="21">
        <f t="shared" si="2"/>
        <v>11820</v>
      </c>
      <c r="AH7" s="13">
        <v>729</v>
      </c>
      <c r="AI7" s="13">
        <v>11091</v>
      </c>
      <c r="AJ7" s="13">
        <v>164</v>
      </c>
      <c r="AK7" s="13">
        <v>5648</v>
      </c>
      <c r="AL7" s="13">
        <v>256</v>
      </c>
      <c r="AM7" s="13">
        <v>2675</v>
      </c>
      <c r="AN7" s="14">
        <v>0</v>
      </c>
      <c r="AO7" s="13">
        <v>2348</v>
      </c>
    </row>
    <row r="8" spans="1:41" x14ac:dyDescent="0.25">
      <c r="A8" s="16">
        <v>2002</v>
      </c>
      <c r="B8" s="13">
        <v>14600</v>
      </c>
      <c r="C8" s="13">
        <v>3313</v>
      </c>
      <c r="D8" s="14">
        <v>0</v>
      </c>
      <c r="E8" s="13">
        <v>5759</v>
      </c>
      <c r="F8" s="13">
        <v>5528</v>
      </c>
      <c r="G8" s="14">
        <v>0</v>
      </c>
      <c r="H8" s="14">
        <v>0</v>
      </c>
      <c r="I8" s="13">
        <v>907</v>
      </c>
      <c r="J8" s="13">
        <v>48</v>
      </c>
      <c r="K8" s="13">
        <v>639</v>
      </c>
      <c r="L8" s="13">
        <v>219</v>
      </c>
      <c r="M8" s="14">
        <v>0</v>
      </c>
      <c r="N8" s="13">
        <v>13693</v>
      </c>
      <c r="O8" s="30">
        <f t="shared" si="0"/>
        <v>11039.5</v>
      </c>
      <c r="P8" s="13">
        <v>3265</v>
      </c>
      <c r="Q8" s="14">
        <v>0</v>
      </c>
      <c r="R8" s="13">
        <v>5120</v>
      </c>
      <c r="S8" s="13">
        <v>5309</v>
      </c>
      <c r="T8" s="13"/>
      <c r="U8" s="13"/>
      <c r="V8" s="13">
        <f t="shared" si="3"/>
        <v>2654.5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3">
        <v>3794</v>
      </c>
      <c r="AC8" s="13">
        <v>4928</v>
      </c>
      <c r="AD8" s="13">
        <f t="shared" si="4"/>
        <v>-1520.5</v>
      </c>
      <c r="AE8" s="13">
        <f t="shared" si="1"/>
        <v>1133</v>
      </c>
      <c r="AF8" s="14">
        <v>0</v>
      </c>
      <c r="AG8" s="21">
        <f t="shared" si="2"/>
        <v>12560</v>
      </c>
      <c r="AH8" s="13">
        <v>737</v>
      </c>
      <c r="AI8" s="13">
        <v>11823</v>
      </c>
      <c r="AJ8" s="13">
        <v>134</v>
      </c>
      <c r="AK8" s="13">
        <v>5790</v>
      </c>
      <c r="AL8" s="13">
        <v>172</v>
      </c>
      <c r="AM8" s="13">
        <v>2704</v>
      </c>
      <c r="AN8" s="14">
        <v>0</v>
      </c>
      <c r="AO8" s="13">
        <v>3023</v>
      </c>
    </row>
    <row r="9" spans="1:41" x14ac:dyDescent="0.25">
      <c r="A9" s="16">
        <v>2003</v>
      </c>
      <c r="B9" s="13">
        <v>13821</v>
      </c>
      <c r="C9" s="13">
        <v>2957</v>
      </c>
      <c r="D9" s="14">
        <v>0</v>
      </c>
      <c r="E9" s="13">
        <v>5657</v>
      </c>
      <c r="F9" s="13">
        <v>5207</v>
      </c>
      <c r="G9" s="14">
        <v>0</v>
      </c>
      <c r="H9" s="14">
        <v>0</v>
      </c>
      <c r="I9" s="13">
        <v>926</v>
      </c>
      <c r="J9" s="13">
        <v>41</v>
      </c>
      <c r="K9" s="13">
        <v>641</v>
      </c>
      <c r="L9" s="13">
        <v>244</v>
      </c>
      <c r="M9" s="14">
        <v>0</v>
      </c>
      <c r="N9" s="13">
        <v>12895</v>
      </c>
      <c r="O9" s="30">
        <f t="shared" si="0"/>
        <v>10413.5</v>
      </c>
      <c r="P9" s="13">
        <v>2916</v>
      </c>
      <c r="Q9" s="14">
        <v>0</v>
      </c>
      <c r="R9" s="13">
        <v>5016</v>
      </c>
      <c r="S9" s="13">
        <v>4963</v>
      </c>
      <c r="T9" s="13"/>
      <c r="U9" s="13"/>
      <c r="V9" s="13">
        <f t="shared" si="3"/>
        <v>2481.5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3">
        <v>5975</v>
      </c>
      <c r="AC9" s="13">
        <v>5811</v>
      </c>
      <c r="AD9" s="13">
        <f t="shared" si="4"/>
        <v>-2645.5</v>
      </c>
      <c r="AE9" s="13">
        <f t="shared" si="1"/>
        <v>-165</v>
      </c>
      <c r="AF9" s="14">
        <v>0</v>
      </c>
      <c r="AG9" s="21">
        <f t="shared" si="2"/>
        <v>13060</v>
      </c>
      <c r="AH9" s="13">
        <v>856</v>
      </c>
      <c r="AI9" s="13">
        <v>12204</v>
      </c>
      <c r="AJ9" s="13">
        <v>138</v>
      </c>
      <c r="AK9" s="13">
        <v>6543</v>
      </c>
      <c r="AL9" s="13">
        <v>179</v>
      </c>
      <c r="AM9" s="13">
        <v>3008</v>
      </c>
      <c r="AN9" s="14">
        <v>0</v>
      </c>
      <c r="AO9" s="13">
        <v>2335</v>
      </c>
    </row>
    <row r="10" spans="1:41" x14ac:dyDescent="0.25">
      <c r="A10" s="16">
        <v>2004</v>
      </c>
      <c r="B10" s="13">
        <v>15272</v>
      </c>
      <c r="C10" s="13">
        <v>4095</v>
      </c>
      <c r="D10" s="14">
        <v>0</v>
      </c>
      <c r="E10" s="13">
        <v>5718</v>
      </c>
      <c r="F10" s="13">
        <v>5459</v>
      </c>
      <c r="G10" s="13">
        <v>0</v>
      </c>
      <c r="H10" s="14">
        <v>0</v>
      </c>
      <c r="I10" s="13">
        <v>964</v>
      </c>
      <c r="J10" s="13">
        <v>61</v>
      </c>
      <c r="K10" s="13">
        <v>656</v>
      </c>
      <c r="L10" s="13">
        <v>247</v>
      </c>
      <c r="M10" s="13">
        <v>0</v>
      </c>
      <c r="N10" s="13">
        <v>14308</v>
      </c>
      <c r="O10" s="30">
        <f t="shared" si="0"/>
        <v>11702</v>
      </c>
      <c r="P10" s="13">
        <v>4034</v>
      </c>
      <c r="Q10" s="14">
        <v>0</v>
      </c>
      <c r="R10" s="13">
        <v>5062</v>
      </c>
      <c r="S10" s="13">
        <v>5212</v>
      </c>
      <c r="T10" s="13"/>
      <c r="U10" s="13"/>
      <c r="V10" s="13">
        <f t="shared" si="3"/>
        <v>2606</v>
      </c>
      <c r="W10" s="13">
        <v>0</v>
      </c>
      <c r="X10" s="14">
        <v>0</v>
      </c>
      <c r="Y10" s="14">
        <v>0</v>
      </c>
      <c r="Z10" s="14">
        <v>0</v>
      </c>
      <c r="AA10" s="14">
        <v>0</v>
      </c>
      <c r="AB10" s="13">
        <v>7433</v>
      </c>
      <c r="AC10" s="13">
        <v>8189</v>
      </c>
      <c r="AD10" s="13">
        <f t="shared" si="4"/>
        <v>-1850</v>
      </c>
      <c r="AE10" s="13">
        <f t="shared" si="1"/>
        <v>756</v>
      </c>
      <c r="AF10" s="14">
        <v>0</v>
      </c>
      <c r="AG10" s="21">
        <f t="shared" si="2"/>
        <v>13552</v>
      </c>
      <c r="AH10" s="13">
        <v>873</v>
      </c>
      <c r="AI10" s="13">
        <v>12679</v>
      </c>
      <c r="AJ10" s="13">
        <v>132</v>
      </c>
      <c r="AK10" s="13">
        <v>6710</v>
      </c>
      <c r="AL10" s="13">
        <v>189</v>
      </c>
      <c r="AM10" s="13">
        <v>3012</v>
      </c>
      <c r="AN10" s="14">
        <v>0</v>
      </c>
      <c r="AO10" s="13">
        <v>2637</v>
      </c>
    </row>
    <row r="11" spans="1:41" x14ac:dyDescent="0.25">
      <c r="A11" s="16">
        <v>2005</v>
      </c>
      <c r="B11" s="13">
        <v>15117</v>
      </c>
      <c r="C11" s="13">
        <v>3461</v>
      </c>
      <c r="D11" s="14">
        <v>0</v>
      </c>
      <c r="E11" s="13">
        <v>5772</v>
      </c>
      <c r="F11" s="13">
        <v>5884</v>
      </c>
      <c r="G11" s="13">
        <v>0</v>
      </c>
      <c r="H11" s="14">
        <v>0</v>
      </c>
      <c r="I11" s="13">
        <v>968</v>
      </c>
      <c r="J11" s="13">
        <v>54</v>
      </c>
      <c r="K11" s="13">
        <v>643</v>
      </c>
      <c r="L11" s="13">
        <v>270</v>
      </c>
      <c r="M11" s="13">
        <v>0</v>
      </c>
      <c r="N11" s="13">
        <v>14149</v>
      </c>
      <c r="O11" s="30">
        <f t="shared" si="0"/>
        <v>11343</v>
      </c>
      <c r="P11" s="13">
        <v>3407</v>
      </c>
      <c r="Q11" s="14">
        <v>0</v>
      </c>
      <c r="R11" s="13">
        <v>5129</v>
      </c>
      <c r="S11" s="13">
        <v>5614</v>
      </c>
      <c r="T11" s="13"/>
      <c r="U11" s="13"/>
      <c r="V11" s="13">
        <f t="shared" si="3"/>
        <v>2807</v>
      </c>
      <c r="W11" s="13">
        <v>0</v>
      </c>
      <c r="X11" s="14">
        <v>0</v>
      </c>
      <c r="Y11" s="14">
        <v>0</v>
      </c>
      <c r="Z11" s="14">
        <v>0</v>
      </c>
      <c r="AA11" s="14">
        <v>0</v>
      </c>
      <c r="AB11" s="13">
        <v>9342</v>
      </c>
      <c r="AC11" s="13">
        <v>9667</v>
      </c>
      <c r="AD11" s="13">
        <f t="shared" si="4"/>
        <v>-2482</v>
      </c>
      <c r="AE11" s="13">
        <f t="shared" si="1"/>
        <v>325</v>
      </c>
      <c r="AF11" s="14">
        <v>0</v>
      </c>
      <c r="AG11" s="21">
        <f t="shared" si="2"/>
        <v>13824</v>
      </c>
      <c r="AH11" s="13">
        <v>952</v>
      </c>
      <c r="AI11" s="13">
        <v>12872</v>
      </c>
      <c r="AJ11" s="13">
        <v>129</v>
      </c>
      <c r="AK11" s="13">
        <v>7172</v>
      </c>
      <c r="AL11" s="13">
        <v>197</v>
      </c>
      <c r="AM11" s="13">
        <v>2951</v>
      </c>
      <c r="AN11" s="14">
        <v>0</v>
      </c>
      <c r="AO11" s="13">
        <v>2423</v>
      </c>
    </row>
    <row r="12" spans="1:41" x14ac:dyDescent="0.25">
      <c r="A12" s="16">
        <v>2006</v>
      </c>
      <c r="B12" s="13">
        <v>15115</v>
      </c>
      <c r="C12" s="13">
        <v>3591</v>
      </c>
      <c r="D12" s="14">
        <v>0</v>
      </c>
      <c r="E12" s="13">
        <v>5975</v>
      </c>
      <c r="F12" s="13">
        <v>5548</v>
      </c>
      <c r="G12" s="13">
        <v>0</v>
      </c>
      <c r="H12" s="14">
        <v>0</v>
      </c>
      <c r="I12" s="13">
        <v>998</v>
      </c>
      <c r="J12" s="13">
        <v>55</v>
      </c>
      <c r="K12" s="13">
        <v>684</v>
      </c>
      <c r="L12" s="13">
        <v>258</v>
      </c>
      <c r="M12" s="13">
        <v>0</v>
      </c>
      <c r="N12" s="13">
        <v>14117</v>
      </c>
      <c r="O12" s="30">
        <f t="shared" si="0"/>
        <v>11472</v>
      </c>
      <c r="P12" s="13">
        <v>3536</v>
      </c>
      <c r="Q12" s="14">
        <v>0</v>
      </c>
      <c r="R12" s="13">
        <v>5291</v>
      </c>
      <c r="S12" s="13">
        <v>5290</v>
      </c>
      <c r="T12" s="13"/>
      <c r="U12" s="13"/>
      <c r="V12" s="13">
        <f t="shared" si="3"/>
        <v>2645</v>
      </c>
      <c r="W12" s="13">
        <v>0</v>
      </c>
      <c r="X12" s="14">
        <v>0</v>
      </c>
      <c r="Y12" s="14">
        <v>0</v>
      </c>
      <c r="Z12" s="14">
        <v>0</v>
      </c>
      <c r="AA12" s="14">
        <v>0</v>
      </c>
      <c r="AB12" s="13">
        <v>7706</v>
      </c>
      <c r="AC12" s="13">
        <v>7662</v>
      </c>
      <c r="AD12" s="13">
        <f t="shared" si="4"/>
        <v>-2689</v>
      </c>
      <c r="AE12" s="13">
        <f t="shared" si="1"/>
        <v>-44</v>
      </c>
      <c r="AF12" s="14">
        <v>0</v>
      </c>
      <c r="AG12" s="21">
        <f t="shared" si="2"/>
        <v>14161</v>
      </c>
      <c r="AH12" s="13">
        <v>863</v>
      </c>
      <c r="AI12" s="13">
        <v>13298</v>
      </c>
      <c r="AJ12" s="13">
        <v>133</v>
      </c>
      <c r="AK12" s="13">
        <v>7440</v>
      </c>
      <c r="AL12" s="13">
        <v>198</v>
      </c>
      <c r="AM12" s="13">
        <v>3055</v>
      </c>
      <c r="AN12" s="14">
        <v>0</v>
      </c>
      <c r="AO12" s="13">
        <v>2472</v>
      </c>
    </row>
    <row r="13" spans="1:41" x14ac:dyDescent="0.25">
      <c r="A13" s="16">
        <v>2007</v>
      </c>
      <c r="B13" s="13">
        <v>15043</v>
      </c>
      <c r="C13" s="13">
        <v>3266</v>
      </c>
      <c r="D13" s="14">
        <v>0</v>
      </c>
      <c r="E13" s="13">
        <v>6082</v>
      </c>
      <c r="F13" s="13">
        <v>5695</v>
      </c>
      <c r="G13" s="13">
        <v>0</v>
      </c>
      <c r="H13" s="14">
        <v>0</v>
      </c>
      <c r="I13" s="13">
        <v>999</v>
      </c>
      <c r="J13" s="13">
        <v>51</v>
      </c>
      <c r="K13" s="13">
        <v>682</v>
      </c>
      <c r="L13" s="13">
        <v>267</v>
      </c>
      <c r="M13" s="13">
        <v>0</v>
      </c>
      <c r="N13" s="13">
        <v>14044</v>
      </c>
      <c r="O13" s="30">
        <f t="shared" si="0"/>
        <v>11329</v>
      </c>
      <c r="P13" s="13">
        <v>3215</v>
      </c>
      <c r="Q13" s="14">
        <v>0</v>
      </c>
      <c r="R13" s="13">
        <v>5400</v>
      </c>
      <c r="S13" s="13">
        <v>5428</v>
      </c>
      <c r="T13" s="13"/>
      <c r="U13" s="13"/>
      <c r="V13" s="13">
        <f t="shared" si="3"/>
        <v>2714</v>
      </c>
      <c r="W13" s="13">
        <v>0</v>
      </c>
      <c r="X13" s="14">
        <v>0</v>
      </c>
      <c r="Y13" s="14">
        <v>0</v>
      </c>
      <c r="Z13" s="14">
        <v>0</v>
      </c>
      <c r="AA13" s="14">
        <v>0</v>
      </c>
      <c r="AB13" s="13">
        <v>6106</v>
      </c>
      <c r="AC13" s="13">
        <v>5877</v>
      </c>
      <c r="AD13" s="13">
        <f t="shared" si="4"/>
        <v>-2943</v>
      </c>
      <c r="AE13" s="13">
        <f t="shared" si="1"/>
        <v>-229</v>
      </c>
      <c r="AF13" s="14">
        <v>0</v>
      </c>
      <c r="AG13" s="21">
        <f t="shared" si="2"/>
        <v>14273</v>
      </c>
      <c r="AH13" s="13">
        <v>868</v>
      </c>
      <c r="AI13" s="13">
        <v>13405</v>
      </c>
      <c r="AJ13" s="13">
        <v>142</v>
      </c>
      <c r="AK13" s="13">
        <v>7468</v>
      </c>
      <c r="AL13" s="13">
        <v>195</v>
      </c>
      <c r="AM13" s="13">
        <v>3021</v>
      </c>
      <c r="AN13" s="14">
        <v>0</v>
      </c>
      <c r="AO13" s="13">
        <v>2579</v>
      </c>
    </row>
    <row r="14" spans="1:41" x14ac:dyDescent="0.25">
      <c r="A14" s="16">
        <v>2008</v>
      </c>
      <c r="B14" s="13">
        <v>16398</v>
      </c>
      <c r="C14" s="13">
        <v>4018</v>
      </c>
      <c r="D14" s="14">
        <v>0</v>
      </c>
      <c r="E14" s="13">
        <v>6107</v>
      </c>
      <c r="F14" s="13">
        <v>6273</v>
      </c>
      <c r="G14" s="13">
        <v>1</v>
      </c>
      <c r="H14" s="14">
        <v>0</v>
      </c>
      <c r="I14" s="13">
        <v>1041</v>
      </c>
      <c r="J14" s="13">
        <v>59</v>
      </c>
      <c r="K14" s="13">
        <v>682</v>
      </c>
      <c r="L14" s="13">
        <v>301</v>
      </c>
      <c r="M14" s="13">
        <v>0</v>
      </c>
      <c r="N14" s="13">
        <v>15357</v>
      </c>
      <c r="O14" s="30">
        <f t="shared" si="0"/>
        <v>12371</v>
      </c>
      <c r="P14" s="13">
        <v>3959</v>
      </c>
      <c r="Q14" s="14">
        <v>0</v>
      </c>
      <c r="R14" s="13">
        <v>5425</v>
      </c>
      <c r="S14" s="13">
        <v>5972</v>
      </c>
      <c r="T14" s="13"/>
      <c r="U14" s="13"/>
      <c r="V14" s="13">
        <f t="shared" si="3"/>
        <v>2986</v>
      </c>
      <c r="W14" s="13">
        <v>1</v>
      </c>
      <c r="X14" s="14">
        <v>0</v>
      </c>
      <c r="Y14" s="14">
        <v>0</v>
      </c>
      <c r="Z14" s="14">
        <v>0</v>
      </c>
      <c r="AA14" s="14">
        <v>0</v>
      </c>
      <c r="AB14" s="13">
        <v>6225</v>
      </c>
      <c r="AC14" s="13">
        <v>7824</v>
      </c>
      <c r="AD14" s="13">
        <f t="shared" si="4"/>
        <v>-1387</v>
      </c>
      <c r="AE14" s="13">
        <f t="shared" si="1"/>
        <v>1599</v>
      </c>
      <c r="AF14" s="14">
        <v>0</v>
      </c>
      <c r="AG14" s="21">
        <f t="shared" si="2"/>
        <v>13758</v>
      </c>
      <c r="AH14" s="13">
        <v>813</v>
      </c>
      <c r="AI14" s="13">
        <v>12945</v>
      </c>
      <c r="AJ14" s="13">
        <v>139</v>
      </c>
      <c r="AK14" s="13">
        <v>6311</v>
      </c>
      <c r="AL14" s="13">
        <v>196</v>
      </c>
      <c r="AM14" s="13">
        <v>3182</v>
      </c>
      <c r="AN14" s="14">
        <v>0</v>
      </c>
      <c r="AO14" s="13">
        <v>3117</v>
      </c>
    </row>
    <row r="15" spans="1:41" x14ac:dyDescent="0.25">
      <c r="A15" s="16">
        <v>2009</v>
      </c>
      <c r="B15" s="13">
        <v>16403</v>
      </c>
      <c r="C15" s="13">
        <v>4715</v>
      </c>
      <c r="D15" s="14">
        <v>0</v>
      </c>
      <c r="E15" s="13">
        <v>5945</v>
      </c>
      <c r="F15" s="13">
        <v>5739</v>
      </c>
      <c r="G15" s="13">
        <v>4</v>
      </c>
      <c r="H15" s="14">
        <v>0</v>
      </c>
      <c r="I15" s="13">
        <v>1027</v>
      </c>
      <c r="J15" s="13">
        <v>72</v>
      </c>
      <c r="K15" s="13">
        <v>677</v>
      </c>
      <c r="L15" s="13">
        <v>279</v>
      </c>
      <c r="M15" s="13">
        <v>0</v>
      </c>
      <c r="N15" s="13">
        <v>15375</v>
      </c>
      <c r="O15" s="30">
        <f t="shared" si="0"/>
        <v>12645</v>
      </c>
      <c r="P15" s="13">
        <v>4643</v>
      </c>
      <c r="Q15" s="14">
        <v>0</v>
      </c>
      <c r="R15" s="13">
        <v>5268</v>
      </c>
      <c r="S15" s="13">
        <v>5460</v>
      </c>
      <c r="T15" s="13"/>
      <c r="U15" s="13"/>
      <c r="V15" s="13">
        <f t="shared" si="3"/>
        <v>2730</v>
      </c>
      <c r="W15" s="13">
        <v>4</v>
      </c>
      <c r="X15" s="14">
        <v>0</v>
      </c>
      <c r="Y15" s="14">
        <v>0</v>
      </c>
      <c r="Z15" s="14">
        <v>0</v>
      </c>
      <c r="AA15" s="14">
        <v>0</v>
      </c>
      <c r="AB15" s="13">
        <v>7780</v>
      </c>
      <c r="AC15" s="13">
        <v>10839</v>
      </c>
      <c r="AD15" s="13">
        <f t="shared" si="4"/>
        <v>329</v>
      </c>
      <c r="AE15" s="13">
        <f t="shared" si="1"/>
        <v>3060</v>
      </c>
      <c r="AF15" s="14">
        <v>0</v>
      </c>
      <c r="AG15" s="21">
        <f t="shared" si="2"/>
        <v>12315</v>
      </c>
      <c r="AH15" s="13">
        <v>893</v>
      </c>
      <c r="AI15" s="13">
        <v>11422</v>
      </c>
      <c r="AJ15" s="13">
        <v>130</v>
      </c>
      <c r="AK15" s="13">
        <v>4966</v>
      </c>
      <c r="AL15" s="13">
        <v>156</v>
      </c>
      <c r="AM15" s="13">
        <v>3137</v>
      </c>
      <c r="AN15" s="14">
        <v>0</v>
      </c>
      <c r="AO15" s="13">
        <v>3033</v>
      </c>
    </row>
    <row r="16" spans="1:41" x14ac:dyDescent="0.25">
      <c r="A16" s="16">
        <v>2010</v>
      </c>
      <c r="B16" s="13">
        <v>16440</v>
      </c>
      <c r="C16" s="13">
        <v>4703</v>
      </c>
      <c r="D16" s="13">
        <v>185</v>
      </c>
      <c r="E16" s="13">
        <v>6067</v>
      </c>
      <c r="F16" s="13">
        <v>5657</v>
      </c>
      <c r="G16" s="13">
        <v>13</v>
      </c>
      <c r="H16" s="14">
        <v>0</v>
      </c>
      <c r="I16" s="13">
        <v>1030</v>
      </c>
      <c r="J16" s="13">
        <v>67</v>
      </c>
      <c r="K16" s="13">
        <v>687</v>
      </c>
      <c r="L16" s="13">
        <v>276</v>
      </c>
      <c r="M16" s="13">
        <v>0</v>
      </c>
      <c r="N16" s="13">
        <v>15410</v>
      </c>
      <c r="O16" s="30">
        <f t="shared" si="0"/>
        <v>12903.5</v>
      </c>
      <c r="P16" s="13">
        <v>4636</v>
      </c>
      <c r="Q16" s="13">
        <v>184</v>
      </c>
      <c r="R16" s="13">
        <v>5380</v>
      </c>
      <c r="S16" s="13">
        <v>5381</v>
      </c>
      <c r="T16" s="13"/>
      <c r="U16" s="13"/>
      <c r="V16" s="13">
        <f t="shared" si="3"/>
        <v>2690.5</v>
      </c>
      <c r="W16" s="13">
        <v>13</v>
      </c>
      <c r="X16" s="14">
        <v>0</v>
      </c>
      <c r="Y16" s="14">
        <v>0</v>
      </c>
      <c r="Z16" s="14">
        <v>0</v>
      </c>
      <c r="AA16" s="14">
        <v>0</v>
      </c>
      <c r="AB16" s="13">
        <v>8625</v>
      </c>
      <c r="AC16" s="13">
        <v>10745</v>
      </c>
      <c r="AD16" s="13">
        <f t="shared" si="4"/>
        <v>-570.5</v>
      </c>
      <c r="AE16" s="13">
        <f t="shared" si="1"/>
        <v>2120</v>
      </c>
      <c r="AF16" s="13">
        <v>245</v>
      </c>
      <c r="AG16" s="21">
        <f t="shared" si="2"/>
        <v>13290</v>
      </c>
      <c r="AH16" s="13">
        <v>982</v>
      </c>
      <c r="AI16" s="13">
        <v>12063</v>
      </c>
      <c r="AJ16" s="13">
        <v>118</v>
      </c>
      <c r="AK16" s="13">
        <v>5487</v>
      </c>
      <c r="AL16" s="13">
        <v>173</v>
      </c>
      <c r="AM16" s="13">
        <v>3219</v>
      </c>
      <c r="AN16" s="14">
        <v>0</v>
      </c>
      <c r="AO16" s="13">
        <v>3066</v>
      </c>
    </row>
    <row r="17" spans="1:42" x14ac:dyDescent="0.25">
      <c r="A17" s="16">
        <v>2011</v>
      </c>
      <c r="B17" s="13">
        <v>16059</v>
      </c>
      <c r="C17" s="13">
        <v>3706</v>
      </c>
      <c r="D17" s="13">
        <v>144</v>
      </c>
      <c r="E17" s="13">
        <v>6073</v>
      </c>
      <c r="F17" s="13">
        <v>6215</v>
      </c>
      <c r="G17" s="13">
        <v>66</v>
      </c>
      <c r="H17" s="14">
        <v>0</v>
      </c>
      <c r="I17" s="13">
        <v>1058</v>
      </c>
      <c r="J17" s="13">
        <v>57</v>
      </c>
      <c r="K17" s="13">
        <v>689</v>
      </c>
      <c r="L17" s="13">
        <v>313</v>
      </c>
      <c r="M17" s="13">
        <v>0</v>
      </c>
      <c r="N17" s="13">
        <v>15001</v>
      </c>
      <c r="O17" s="30">
        <f t="shared" si="0"/>
        <v>12193</v>
      </c>
      <c r="P17" s="13">
        <v>3649</v>
      </c>
      <c r="Q17" s="13">
        <v>143</v>
      </c>
      <c r="R17" s="13">
        <v>5384</v>
      </c>
      <c r="S17" s="13">
        <v>5902</v>
      </c>
      <c r="T17" s="13"/>
      <c r="U17" s="13"/>
      <c r="V17" s="13">
        <f t="shared" si="3"/>
        <v>2951</v>
      </c>
      <c r="W17" s="13">
        <v>66</v>
      </c>
      <c r="X17" s="14">
        <v>0</v>
      </c>
      <c r="Y17" s="14">
        <v>0</v>
      </c>
      <c r="Z17" s="14">
        <v>0</v>
      </c>
      <c r="AA17" s="14">
        <v>0</v>
      </c>
      <c r="AB17" s="13">
        <v>7036</v>
      </c>
      <c r="AC17" s="13">
        <v>8408</v>
      </c>
      <c r="AD17" s="13">
        <f t="shared" si="4"/>
        <v>-1579</v>
      </c>
      <c r="AE17" s="13">
        <f t="shared" si="1"/>
        <v>1372</v>
      </c>
      <c r="AF17" s="13">
        <v>193</v>
      </c>
      <c r="AG17" s="21">
        <f t="shared" si="2"/>
        <v>13629</v>
      </c>
      <c r="AH17" s="13">
        <v>824</v>
      </c>
      <c r="AI17" s="13">
        <v>12612</v>
      </c>
      <c r="AJ17" s="13">
        <v>112</v>
      </c>
      <c r="AK17" s="13">
        <v>5864</v>
      </c>
      <c r="AL17" s="13">
        <v>164</v>
      </c>
      <c r="AM17" s="13">
        <v>3211</v>
      </c>
      <c r="AN17" s="14">
        <v>0</v>
      </c>
      <c r="AO17" s="13">
        <v>3261</v>
      </c>
    </row>
    <row r="18" spans="1:42" x14ac:dyDescent="0.25">
      <c r="A18" s="16">
        <v>2012</v>
      </c>
      <c r="B18" s="13">
        <v>15736</v>
      </c>
      <c r="C18" s="13">
        <v>4087</v>
      </c>
      <c r="D18" s="13">
        <v>188</v>
      </c>
      <c r="E18" s="13">
        <v>5958</v>
      </c>
      <c r="F18" s="13">
        <v>5528</v>
      </c>
      <c r="G18" s="13">
        <v>163</v>
      </c>
      <c r="H18" s="14">
        <v>0</v>
      </c>
      <c r="I18" s="13">
        <v>1031</v>
      </c>
      <c r="J18" s="13">
        <v>59</v>
      </c>
      <c r="K18" s="13">
        <v>687</v>
      </c>
      <c r="L18" s="13">
        <v>284</v>
      </c>
      <c r="M18" s="13">
        <v>1</v>
      </c>
      <c r="N18" s="13">
        <v>14705</v>
      </c>
      <c r="O18" s="30">
        <f t="shared" si="0"/>
        <v>12270</v>
      </c>
      <c r="P18" s="13">
        <v>4028</v>
      </c>
      <c r="Q18" s="13">
        <v>187</v>
      </c>
      <c r="R18" s="13">
        <v>5271</v>
      </c>
      <c r="S18" s="13">
        <v>5244</v>
      </c>
      <c r="T18" s="13"/>
      <c r="U18" s="13"/>
      <c r="V18" s="13">
        <f t="shared" si="3"/>
        <v>2622</v>
      </c>
      <c r="W18" s="13">
        <v>162</v>
      </c>
      <c r="X18" s="14">
        <v>0</v>
      </c>
      <c r="Y18" s="14">
        <v>0</v>
      </c>
      <c r="Z18" s="14">
        <v>0</v>
      </c>
      <c r="AA18" s="14">
        <v>0</v>
      </c>
      <c r="AB18" s="13">
        <v>7452</v>
      </c>
      <c r="AC18" s="13">
        <v>8491</v>
      </c>
      <c r="AD18" s="13">
        <f t="shared" si="4"/>
        <v>-1583</v>
      </c>
      <c r="AE18" s="13">
        <f t="shared" si="1"/>
        <v>1039</v>
      </c>
      <c r="AF18" s="13">
        <v>251</v>
      </c>
      <c r="AG18" s="21">
        <f t="shared" si="2"/>
        <v>13666</v>
      </c>
      <c r="AH18" s="13">
        <v>875</v>
      </c>
      <c r="AI18" s="13">
        <v>12540</v>
      </c>
      <c r="AJ18" s="13">
        <v>112</v>
      </c>
      <c r="AK18" s="13">
        <v>5922</v>
      </c>
      <c r="AL18" s="13">
        <v>159</v>
      </c>
      <c r="AM18" s="13">
        <v>3179</v>
      </c>
      <c r="AN18" s="14">
        <v>0</v>
      </c>
      <c r="AO18" s="13">
        <v>3168</v>
      </c>
    </row>
    <row r="19" spans="1:42" x14ac:dyDescent="0.25">
      <c r="A19" s="16">
        <v>2013</v>
      </c>
      <c r="B19" s="13">
        <v>16103</v>
      </c>
      <c r="C19" s="13">
        <v>4923</v>
      </c>
      <c r="D19" s="13">
        <v>294</v>
      </c>
      <c r="E19" s="13">
        <v>5661</v>
      </c>
      <c r="F19" s="13">
        <v>5300</v>
      </c>
      <c r="G19" s="13">
        <v>215</v>
      </c>
      <c r="H19" s="13">
        <v>4</v>
      </c>
      <c r="I19" s="13">
        <v>986</v>
      </c>
      <c r="J19" s="13">
        <v>68</v>
      </c>
      <c r="K19" s="13">
        <v>654</v>
      </c>
      <c r="L19" s="13">
        <v>264</v>
      </c>
      <c r="M19" s="13">
        <v>0</v>
      </c>
      <c r="N19" s="13">
        <v>15117</v>
      </c>
      <c r="O19" s="30">
        <f t="shared" si="0"/>
        <v>12892</v>
      </c>
      <c r="P19" s="13">
        <v>4855</v>
      </c>
      <c r="Q19" s="13">
        <v>293</v>
      </c>
      <c r="R19" s="13">
        <v>5007</v>
      </c>
      <c r="S19" s="13">
        <v>5036</v>
      </c>
      <c r="T19" s="13"/>
      <c r="U19" s="13"/>
      <c r="V19" s="13">
        <f t="shared" si="3"/>
        <v>2518</v>
      </c>
      <c r="W19" s="13">
        <v>215</v>
      </c>
      <c r="X19" s="13">
        <v>4</v>
      </c>
      <c r="Y19" s="13">
        <v>0</v>
      </c>
      <c r="Z19" s="13">
        <v>0</v>
      </c>
      <c r="AA19" s="13">
        <v>0</v>
      </c>
      <c r="AB19" s="13">
        <v>7521</v>
      </c>
      <c r="AC19" s="13">
        <v>8811</v>
      </c>
      <c r="AD19" s="13">
        <f t="shared" si="4"/>
        <v>-1228</v>
      </c>
      <c r="AE19" s="13">
        <f t="shared" si="1"/>
        <v>1290</v>
      </c>
      <c r="AF19" s="13">
        <v>392</v>
      </c>
      <c r="AG19" s="21">
        <f t="shared" si="2"/>
        <v>13827</v>
      </c>
      <c r="AH19" s="13">
        <v>848</v>
      </c>
      <c r="AI19" s="13">
        <v>12587</v>
      </c>
      <c r="AJ19" s="13">
        <v>108</v>
      </c>
      <c r="AK19" s="13">
        <v>5878</v>
      </c>
      <c r="AL19" s="13">
        <v>154</v>
      </c>
      <c r="AM19" s="13">
        <v>3229</v>
      </c>
      <c r="AN19" s="14">
        <v>0</v>
      </c>
      <c r="AO19" s="13">
        <v>3218</v>
      </c>
    </row>
    <row r="20" spans="1:42" x14ac:dyDescent="0.25">
      <c r="A20" s="16">
        <v>2014</v>
      </c>
      <c r="B20" s="13">
        <v>17437</v>
      </c>
      <c r="C20" s="13">
        <v>6366</v>
      </c>
      <c r="D20" s="13">
        <v>274</v>
      </c>
      <c r="E20" s="13">
        <v>4440</v>
      </c>
      <c r="F20" s="13">
        <v>6370</v>
      </c>
      <c r="G20" s="13">
        <v>257</v>
      </c>
      <c r="H20" s="13">
        <v>4</v>
      </c>
      <c r="I20" s="13">
        <v>951</v>
      </c>
      <c r="J20" s="13">
        <v>82</v>
      </c>
      <c r="K20" s="13">
        <v>560</v>
      </c>
      <c r="L20" s="13">
        <v>309</v>
      </c>
      <c r="M20" s="13">
        <v>0</v>
      </c>
      <c r="N20" s="13">
        <v>16486</v>
      </c>
      <c r="O20" s="30">
        <f t="shared" si="0"/>
        <v>13728.5</v>
      </c>
      <c r="P20" s="13">
        <v>6284</v>
      </c>
      <c r="Q20" s="13">
        <v>273</v>
      </c>
      <c r="R20" s="13">
        <v>3880</v>
      </c>
      <c r="S20" s="13">
        <v>6061</v>
      </c>
      <c r="T20" s="13"/>
      <c r="U20" s="13"/>
      <c r="V20" s="13">
        <f t="shared" si="3"/>
        <v>3030.5</v>
      </c>
      <c r="W20" s="13">
        <v>257</v>
      </c>
      <c r="X20" s="13">
        <v>4</v>
      </c>
      <c r="Y20" s="13">
        <v>0</v>
      </c>
      <c r="Z20" s="13">
        <v>0</v>
      </c>
      <c r="AA20" s="13">
        <v>0</v>
      </c>
      <c r="AB20" s="13">
        <v>7254</v>
      </c>
      <c r="AC20" s="13">
        <v>9997</v>
      </c>
      <c r="AD20" s="13">
        <f t="shared" si="4"/>
        <v>-287.5</v>
      </c>
      <c r="AE20" s="13">
        <f t="shared" si="1"/>
        <v>2743</v>
      </c>
      <c r="AF20" s="13">
        <v>363</v>
      </c>
      <c r="AG20" s="21">
        <f t="shared" si="2"/>
        <v>13743</v>
      </c>
      <c r="AH20" s="13">
        <v>821</v>
      </c>
      <c r="AI20" s="13">
        <v>12559</v>
      </c>
      <c r="AJ20" s="13">
        <v>100</v>
      </c>
      <c r="AK20" s="13">
        <v>6057</v>
      </c>
      <c r="AL20" s="13">
        <v>136</v>
      </c>
      <c r="AM20" s="13">
        <v>3125</v>
      </c>
      <c r="AN20" s="14">
        <v>0</v>
      </c>
      <c r="AO20" s="13">
        <v>3141</v>
      </c>
    </row>
    <row r="21" spans="1:42" x14ac:dyDescent="0.25">
      <c r="A21" s="16">
        <v>2015</v>
      </c>
      <c r="B21" s="13">
        <v>15100</v>
      </c>
      <c r="C21" s="13">
        <v>4091</v>
      </c>
      <c r="D21" s="13">
        <v>283</v>
      </c>
      <c r="E21" s="13">
        <v>5081</v>
      </c>
      <c r="F21" s="13">
        <v>5648</v>
      </c>
      <c r="G21" s="13">
        <v>274</v>
      </c>
      <c r="H21" s="13">
        <v>6</v>
      </c>
      <c r="I21" s="13">
        <v>913</v>
      </c>
      <c r="J21" s="13">
        <v>59</v>
      </c>
      <c r="K21" s="13">
        <v>578</v>
      </c>
      <c r="L21" s="13">
        <v>276</v>
      </c>
      <c r="M21" s="13">
        <v>0</v>
      </c>
      <c r="N21" s="13">
        <v>14187</v>
      </c>
      <c r="O21" s="30">
        <f t="shared" si="0"/>
        <v>11783</v>
      </c>
      <c r="P21" s="13">
        <v>4032</v>
      </c>
      <c r="Q21" s="13">
        <v>282</v>
      </c>
      <c r="R21" s="13">
        <v>4503</v>
      </c>
      <c r="S21" s="13">
        <v>5372</v>
      </c>
      <c r="T21" s="13"/>
      <c r="U21" s="13"/>
      <c r="V21" s="13">
        <f t="shared" si="3"/>
        <v>2686</v>
      </c>
      <c r="W21" s="13">
        <v>274</v>
      </c>
      <c r="X21" s="13">
        <v>6</v>
      </c>
      <c r="Y21" s="13">
        <v>0</v>
      </c>
      <c r="Z21" s="13">
        <v>0</v>
      </c>
      <c r="AA21" s="13">
        <v>0</v>
      </c>
      <c r="AB21" s="13">
        <v>9045</v>
      </c>
      <c r="AC21" s="13">
        <v>9093</v>
      </c>
      <c r="AD21" s="13">
        <f t="shared" si="4"/>
        <v>-2638</v>
      </c>
      <c r="AE21" s="13">
        <f t="shared" si="1"/>
        <v>48</v>
      </c>
      <c r="AF21" s="13">
        <v>380</v>
      </c>
      <c r="AG21" s="21">
        <f>+AI21+AF21+AH21</f>
        <v>14139</v>
      </c>
      <c r="AH21" s="13">
        <v>864</v>
      </c>
      <c r="AI21" s="13">
        <v>12895</v>
      </c>
      <c r="AJ21" s="13">
        <v>107</v>
      </c>
      <c r="AK21" s="13">
        <v>6199</v>
      </c>
      <c r="AL21" s="13">
        <v>152</v>
      </c>
      <c r="AM21" s="13">
        <v>3205</v>
      </c>
      <c r="AN21" s="14">
        <v>0</v>
      </c>
      <c r="AO21" s="13">
        <v>3232</v>
      </c>
      <c r="AP21" s="13"/>
    </row>
    <row r="22" spans="1:42" x14ac:dyDescent="0.25">
      <c r="A22" s="16">
        <v>2016</v>
      </c>
      <c r="B22" s="13">
        <v>16500</v>
      </c>
      <c r="C22" s="13">
        <v>4782</v>
      </c>
      <c r="D22" s="13">
        <v>279</v>
      </c>
      <c r="E22" s="13">
        <v>5730</v>
      </c>
      <c r="F22" s="13">
        <v>5715</v>
      </c>
      <c r="G22" s="13">
        <v>267</v>
      </c>
      <c r="H22" s="13">
        <v>6</v>
      </c>
      <c r="I22" s="13">
        <v>954</v>
      </c>
      <c r="J22" s="13">
        <v>61</v>
      </c>
      <c r="K22" s="13">
        <v>609</v>
      </c>
      <c r="L22" s="13">
        <v>284</v>
      </c>
      <c r="M22" s="13">
        <v>0</v>
      </c>
      <c r="N22" s="13">
        <v>15546</v>
      </c>
      <c r="O22" s="30">
        <f t="shared" si="0"/>
        <v>13108.5</v>
      </c>
      <c r="P22" s="13">
        <v>4721</v>
      </c>
      <c r="Q22" s="13">
        <v>278</v>
      </c>
      <c r="R22" s="13">
        <v>5121</v>
      </c>
      <c r="S22" s="13">
        <v>5431</v>
      </c>
      <c r="T22" s="13"/>
      <c r="U22" s="13"/>
      <c r="V22" s="13">
        <f t="shared" si="3"/>
        <v>2715.5</v>
      </c>
      <c r="W22" s="13">
        <v>267</v>
      </c>
      <c r="X22" s="13">
        <v>6</v>
      </c>
      <c r="Y22" s="13">
        <v>0</v>
      </c>
      <c r="Z22" s="13">
        <v>0</v>
      </c>
      <c r="AA22" s="13">
        <v>0</v>
      </c>
      <c r="AB22" s="13">
        <v>8359</v>
      </c>
      <c r="AC22" s="13">
        <v>9535</v>
      </c>
      <c r="AD22" s="13">
        <f t="shared" si="4"/>
        <v>-1539.5</v>
      </c>
      <c r="AE22" s="13">
        <f t="shared" si="1"/>
        <v>1490</v>
      </c>
      <c r="AF22" s="13">
        <v>373</v>
      </c>
      <c r="AG22" s="22">
        <v>14056</v>
      </c>
      <c r="AH22" s="13">
        <v>876</v>
      </c>
      <c r="AI22" s="13">
        <v>13121</v>
      </c>
      <c r="AJ22" s="13">
        <v>95</v>
      </c>
      <c r="AK22" s="13">
        <v>6234</v>
      </c>
      <c r="AL22" s="13">
        <v>166</v>
      </c>
      <c r="AM22" s="13">
        <v>3260</v>
      </c>
      <c r="AN22" s="14">
        <v>0</v>
      </c>
      <c r="AO22" s="13">
        <v>3366</v>
      </c>
      <c r="AP22" s="13"/>
    </row>
    <row r="23" spans="1:42" x14ac:dyDescent="0.25">
      <c r="A23" s="16">
        <v>2017</v>
      </c>
      <c r="B23" s="13">
        <v>16326.225</v>
      </c>
      <c r="C23" s="13">
        <v>4140.92</v>
      </c>
      <c r="D23" s="13">
        <v>272.57499999999999</v>
      </c>
      <c r="E23" s="13">
        <v>5610.45</v>
      </c>
      <c r="F23" s="13">
        <v>6285.2719999999999</v>
      </c>
      <c r="G23" s="13">
        <v>283.86700000000002</v>
      </c>
      <c r="H23" s="13">
        <v>5.7160000000000002</v>
      </c>
      <c r="I23" s="13">
        <v>929.34900000000005</v>
      </c>
      <c r="J23" s="13">
        <v>55.904000000000003</v>
      </c>
      <c r="K23" s="13">
        <v>555.81100000000004</v>
      </c>
      <c r="L23" s="13">
        <v>317.44499999999999</v>
      </c>
      <c r="M23" s="13">
        <v>0.189</v>
      </c>
      <c r="N23" s="13">
        <v>15396.876</v>
      </c>
      <c r="O23" s="30">
        <f t="shared" si="0"/>
        <v>12684.460500000001</v>
      </c>
      <c r="P23" s="13">
        <v>4085.0160000000001</v>
      </c>
      <c r="Q23" s="13">
        <v>271.49799999999999</v>
      </c>
      <c r="R23" s="13">
        <v>5054.6390000000001</v>
      </c>
      <c r="S23" s="13">
        <v>5967.8270000000002</v>
      </c>
      <c r="T23" s="13"/>
      <c r="U23" s="13"/>
      <c r="V23" s="13">
        <f t="shared" si="3"/>
        <v>2983.9135000000001</v>
      </c>
      <c r="W23" s="13">
        <v>283.678</v>
      </c>
      <c r="X23" s="13">
        <v>5.7160000000000002</v>
      </c>
      <c r="Y23" s="13">
        <v>0</v>
      </c>
      <c r="Z23" s="13">
        <v>0</v>
      </c>
      <c r="AA23" s="13">
        <v>0</v>
      </c>
      <c r="AB23" s="13">
        <v>9132.5319999999992</v>
      </c>
      <c r="AC23" s="13">
        <v>9648.1919999999991</v>
      </c>
      <c r="AD23" s="13">
        <f t="shared" si="4"/>
        <v>-2468.2535000000003</v>
      </c>
      <c r="AE23" s="13">
        <f t="shared" si="1"/>
        <v>928.8760000000002</v>
      </c>
      <c r="AF23" s="13">
        <v>365.3</v>
      </c>
      <c r="AG23" s="22">
        <v>14468</v>
      </c>
      <c r="AH23" s="13">
        <v>893.29</v>
      </c>
      <c r="AI23" s="13">
        <v>13622.625</v>
      </c>
      <c r="AJ23" s="13">
        <v>92.777000000000001</v>
      </c>
      <c r="AK23" s="13">
        <v>6446.2240000000002</v>
      </c>
      <c r="AL23" s="13">
        <v>232.74</v>
      </c>
      <c r="AM23" s="13">
        <v>3327.0160000000001</v>
      </c>
      <c r="AN23" s="14">
        <v>0</v>
      </c>
      <c r="AO23" s="13">
        <v>3523.8679999999999</v>
      </c>
      <c r="AP23" s="13"/>
    </row>
    <row r="24" spans="1:42" x14ac:dyDescent="0.25">
      <c r="A24" s="16">
        <v>2018</v>
      </c>
      <c r="B24" s="13">
        <v>16326.934999999999</v>
      </c>
      <c r="C24" s="13">
        <v>4892.9930000000004</v>
      </c>
      <c r="D24" s="13">
        <v>188.673</v>
      </c>
      <c r="E24" s="13">
        <v>5396.5209999999997</v>
      </c>
      <c r="F24" s="13">
        <v>5776.4390000000003</v>
      </c>
      <c r="G24" s="13">
        <v>254.96100000000001</v>
      </c>
      <c r="H24" s="13">
        <v>6.0209999999999999</v>
      </c>
      <c r="I24" s="13">
        <v>884.96500000000003</v>
      </c>
      <c r="J24" s="13">
        <v>62.218000000000004</v>
      </c>
      <c r="K24" s="13">
        <v>535.65700000000004</v>
      </c>
      <c r="L24" s="13">
        <v>286.53100000000001</v>
      </c>
      <c r="M24" s="13">
        <v>0.55900000000000005</v>
      </c>
      <c r="N24" s="13">
        <v>15441.97</v>
      </c>
      <c r="O24" s="30">
        <f t="shared" si="0"/>
        <v>12884.934999999999</v>
      </c>
      <c r="P24" s="13">
        <v>4830.7749999999996</v>
      </c>
      <c r="Q24" s="13">
        <v>187.91900000000001</v>
      </c>
      <c r="R24" s="13">
        <v>4860.8639999999996</v>
      </c>
      <c r="S24" s="13">
        <v>5489.9080000000004</v>
      </c>
      <c r="T24" s="13"/>
      <c r="U24" s="13"/>
      <c r="V24" s="13">
        <f t="shared" si="3"/>
        <v>2744.9540000000002</v>
      </c>
      <c r="W24" s="13">
        <v>254.40199999999999</v>
      </c>
      <c r="X24" s="13">
        <v>6.0209999999999999</v>
      </c>
      <c r="Y24" s="13">
        <v>0</v>
      </c>
      <c r="Z24" s="13">
        <v>0</v>
      </c>
      <c r="AA24" s="13">
        <v>0</v>
      </c>
      <c r="AB24" s="13">
        <v>8930.2389999999996</v>
      </c>
      <c r="AC24" s="13">
        <v>9432.402</v>
      </c>
      <c r="AD24" s="13">
        <f t="shared" si="4"/>
        <v>-2242.7909999999997</v>
      </c>
      <c r="AE24" s="13">
        <f t="shared" si="1"/>
        <v>940.96999999999935</v>
      </c>
      <c r="AF24" s="13">
        <v>252.43799999999999</v>
      </c>
      <c r="AG24" s="22">
        <v>14501</v>
      </c>
      <c r="AH24" s="13">
        <v>879.69399999999996</v>
      </c>
      <c r="AI24" s="13">
        <v>13807.674999999999</v>
      </c>
      <c r="AJ24" s="13">
        <v>95.507000000000005</v>
      </c>
      <c r="AK24" s="13">
        <v>6498.8230000000003</v>
      </c>
      <c r="AL24" s="13">
        <v>233.15199999999999</v>
      </c>
      <c r="AM24" s="13">
        <v>3367.8139999999999</v>
      </c>
      <c r="AN24" s="13">
        <v>16.853000000000002</v>
      </c>
      <c r="AO24" s="13">
        <v>3595.5259999999998</v>
      </c>
      <c r="AP24" s="13"/>
    </row>
    <row r="25" spans="1:42" x14ac:dyDescent="0.25">
      <c r="A25" s="16">
        <v>2019</v>
      </c>
      <c r="B25" s="13">
        <v>16099.564</v>
      </c>
      <c r="C25" s="13">
        <v>4682.5379999999996</v>
      </c>
      <c r="D25" s="13">
        <v>203.143</v>
      </c>
      <c r="E25" s="13">
        <v>5286.58</v>
      </c>
      <c r="F25" s="13">
        <v>5821.2569999999996</v>
      </c>
      <c r="G25" s="13">
        <v>303.03899999999999</v>
      </c>
      <c r="H25" s="13">
        <v>6.15</v>
      </c>
      <c r="I25" s="13">
        <v>875.21</v>
      </c>
      <c r="J25" s="13">
        <v>60.447000000000003</v>
      </c>
      <c r="K25" s="13">
        <v>525.91800000000001</v>
      </c>
      <c r="L25" s="13">
        <v>288.27600000000001</v>
      </c>
      <c r="M25" s="13">
        <v>0.56899999999999995</v>
      </c>
      <c r="N25" s="13">
        <v>15224.353999999999</v>
      </c>
      <c r="O25" s="30">
        <f t="shared" si="0"/>
        <v>12660.192499999999</v>
      </c>
      <c r="P25" s="13">
        <v>4622.0910000000003</v>
      </c>
      <c r="Q25" s="13">
        <v>202.32900000000001</v>
      </c>
      <c r="R25" s="13">
        <v>4760.6620000000003</v>
      </c>
      <c r="S25" s="13">
        <v>5532.9809999999998</v>
      </c>
      <c r="T25" s="13">
        <v>0</v>
      </c>
      <c r="U25" s="13">
        <v>0</v>
      </c>
      <c r="V25" s="13">
        <f t="shared" si="3"/>
        <v>2766.4904999999999</v>
      </c>
      <c r="W25" s="13">
        <v>302.47000000000003</v>
      </c>
      <c r="X25" s="13">
        <v>6.15</v>
      </c>
      <c r="Y25" s="13">
        <v>0</v>
      </c>
      <c r="Z25" s="13">
        <v>0</v>
      </c>
      <c r="AA25" s="13">
        <v>0</v>
      </c>
      <c r="AB25" s="13">
        <v>9021.2729999999992</v>
      </c>
      <c r="AC25" s="13">
        <v>9339.8289999999997</v>
      </c>
      <c r="AD25" s="13">
        <f t="shared" si="4"/>
        <v>-2447.9344999999994</v>
      </c>
      <c r="AE25" s="13">
        <f t="shared" si="1"/>
        <v>883.35399999999936</v>
      </c>
      <c r="AF25" s="13">
        <v>271.77</v>
      </c>
      <c r="AG25" s="22">
        <v>14341</v>
      </c>
      <c r="AH25" s="13">
        <v>858.34699999999998</v>
      </c>
      <c r="AI25" s="13">
        <v>13775.681</v>
      </c>
      <c r="AJ25" s="13">
        <v>96.381</v>
      </c>
      <c r="AK25" s="13">
        <v>6491.6880000000001</v>
      </c>
      <c r="AL25" s="13">
        <v>231.01599999999999</v>
      </c>
      <c r="AM25" s="13">
        <v>3418.8609999999999</v>
      </c>
      <c r="AN25" s="13">
        <v>17.122</v>
      </c>
      <c r="AO25" s="13">
        <v>3520.6129999999998</v>
      </c>
      <c r="AP25" s="13"/>
    </row>
    <row r="26" spans="1:42" s="20" customFormat="1" ht="15.75" thickBot="1" x14ac:dyDescent="0.3">
      <c r="A26" s="17">
        <v>2020</v>
      </c>
      <c r="B26" s="18">
        <v>17191.54</v>
      </c>
      <c r="C26" s="18">
        <v>5224.0659999999998</v>
      </c>
      <c r="D26" s="18">
        <v>290.68299999999999</v>
      </c>
      <c r="E26" s="18">
        <v>5240.3010000000004</v>
      </c>
      <c r="F26" s="18">
        <v>6352.7659999999996</v>
      </c>
      <c r="G26" s="18">
        <v>368.16399999999999</v>
      </c>
      <c r="H26" s="18">
        <v>6.2430000000000003</v>
      </c>
      <c r="I26" s="19" t="s">
        <v>29</v>
      </c>
      <c r="J26" s="19" t="s">
        <v>29</v>
      </c>
      <c r="K26" s="19" t="s">
        <v>29</v>
      </c>
      <c r="L26" s="19" t="s">
        <v>29</v>
      </c>
      <c r="M26" s="19" t="s">
        <v>29</v>
      </c>
      <c r="N26" s="19" t="s">
        <v>29</v>
      </c>
      <c r="O26" s="31">
        <f>+P26+Q26+R26+V26+W26+X26+T26+U26</f>
        <v>13023.699172980871</v>
      </c>
      <c r="P26" s="19">
        <v>4585</v>
      </c>
      <c r="Q26" s="19">
        <v>281</v>
      </c>
      <c r="R26" s="19">
        <v>3925</v>
      </c>
      <c r="S26" s="19">
        <v>6040</v>
      </c>
      <c r="T26" s="19">
        <v>428.01738399999999</v>
      </c>
      <c r="U26" s="19">
        <v>413.68178898087058</v>
      </c>
      <c r="V26" s="18">
        <f t="shared" si="3"/>
        <v>3020</v>
      </c>
      <c r="W26" s="19">
        <v>365</v>
      </c>
      <c r="X26" s="19">
        <v>6</v>
      </c>
      <c r="Y26" s="19">
        <v>0</v>
      </c>
      <c r="Z26" s="19">
        <v>0</v>
      </c>
      <c r="AA26" s="19">
        <v>0</v>
      </c>
      <c r="AB26" s="18">
        <v>7119.951</v>
      </c>
      <c r="AC26" s="18">
        <v>9123.0560000000005</v>
      </c>
      <c r="AD26" s="18">
        <f t="shared" si="4"/>
        <v>-1016.8949999999995</v>
      </c>
      <c r="AE26" s="18" t="e">
        <f t="shared" si="1"/>
        <v>#VALUE!</v>
      </c>
      <c r="AF26" s="18">
        <v>390.90800000000002</v>
      </c>
      <c r="AG26" s="23">
        <v>13744</v>
      </c>
      <c r="AH26" s="19">
        <v>849</v>
      </c>
      <c r="AI26" s="19" t="s">
        <v>29</v>
      </c>
      <c r="AJ26" s="19" t="s">
        <v>29</v>
      </c>
      <c r="AK26" s="19" t="s">
        <v>29</v>
      </c>
      <c r="AL26" s="19" t="s">
        <v>29</v>
      </c>
      <c r="AM26" s="19" t="s">
        <v>29</v>
      </c>
      <c r="AN26" s="19" t="s">
        <v>29</v>
      </c>
      <c r="AO26" s="19" t="s">
        <v>29</v>
      </c>
    </row>
    <row r="27" spans="1:42" x14ac:dyDescent="0.25">
      <c r="A27" s="16">
        <v>2021</v>
      </c>
      <c r="O27" s="30">
        <f t="shared" ref="O27:O55" si="5">+P27+Q27+R27+V27+W27+X27+T27+U27</f>
        <v>13040.582140688364</v>
      </c>
      <c r="P27" s="13">
        <v>4610.32821687675</v>
      </c>
      <c r="Q27" s="13">
        <v>281</v>
      </c>
      <c r="R27" s="13">
        <v>3894.4</v>
      </c>
      <c r="S27" s="13">
        <f>+V27*2</f>
        <v>5629.2495016614839</v>
      </c>
      <c r="T27" s="13">
        <v>452.21738399999998</v>
      </c>
      <c r="U27" s="13">
        <v>479.38178898087057</v>
      </c>
      <c r="V27" s="13">
        <v>2814.624750830742</v>
      </c>
      <c r="W27" s="13">
        <v>485.11</v>
      </c>
      <c r="X27" s="13">
        <v>23.52</v>
      </c>
      <c r="Y27" s="13">
        <v>0</v>
      </c>
      <c r="Z27" s="13">
        <v>0</v>
      </c>
      <c r="AA27" s="13">
        <v>0</v>
      </c>
      <c r="AD27" s="30">
        <f>+O27-AG27</f>
        <v>-809.49801141862554</v>
      </c>
      <c r="AG27" s="13">
        <v>13850.08015210699</v>
      </c>
    </row>
    <row r="28" spans="1:42" x14ac:dyDescent="0.25">
      <c r="A28" s="16">
        <v>2022</v>
      </c>
      <c r="O28" s="30">
        <f t="shared" si="5"/>
        <v>13294.255400563134</v>
      </c>
      <c r="P28" s="13">
        <v>4636.0714767515201</v>
      </c>
      <c r="Q28" s="13">
        <v>281</v>
      </c>
      <c r="R28" s="13">
        <v>3863.8</v>
      </c>
      <c r="S28" s="13">
        <f t="shared" ref="S28:S43" si="6">+V28*2</f>
        <v>5629.2495016614839</v>
      </c>
      <c r="T28" s="13">
        <v>476.41738399999997</v>
      </c>
      <c r="U28" s="13">
        <v>545.08178898087056</v>
      </c>
      <c r="V28" s="13">
        <v>2814.624750830742</v>
      </c>
      <c r="W28" s="13">
        <v>636.22</v>
      </c>
      <c r="X28" s="13">
        <v>41.04</v>
      </c>
      <c r="Y28" s="13">
        <v>0</v>
      </c>
      <c r="Z28" s="13">
        <v>0</v>
      </c>
      <c r="AA28" s="13">
        <v>0</v>
      </c>
      <c r="AD28" s="30">
        <f>+O28-AG28</f>
        <v>-867.28396980493017</v>
      </c>
      <c r="AG28" s="13">
        <v>14161.539370368064</v>
      </c>
    </row>
    <row r="29" spans="1:42" x14ac:dyDescent="0.25">
      <c r="A29" s="16">
        <v>2023</v>
      </c>
      <c r="O29" s="30">
        <f t="shared" si="5"/>
        <v>13547.928660437901</v>
      </c>
      <c r="P29" s="13">
        <v>4661.8147366262892</v>
      </c>
      <c r="Q29" s="13">
        <v>281</v>
      </c>
      <c r="R29" s="13">
        <v>3833.2</v>
      </c>
      <c r="S29" s="13">
        <f t="shared" si="6"/>
        <v>5629.2495016614839</v>
      </c>
      <c r="T29" s="13">
        <v>500.61738400000002</v>
      </c>
      <c r="U29" s="13">
        <v>610.7817889808706</v>
      </c>
      <c r="V29" s="13">
        <v>2814.624750830742</v>
      </c>
      <c r="W29" s="13">
        <v>787.33000000000015</v>
      </c>
      <c r="X29" s="13">
        <v>58.559999999999988</v>
      </c>
      <c r="Y29" s="13">
        <v>0</v>
      </c>
      <c r="Z29" s="13">
        <v>0</v>
      </c>
      <c r="AA29" s="13">
        <v>0</v>
      </c>
      <c r="AD29" s="30">
        <f t="shared" ref="AD29:AD56" si="7">+O29-AG29</f>
        <v>-925.06992819124025</v>
      </c>
      <c r="AG29" s="13">
        <v>14472.998588629142</v>
      </c>
    </row>
    <row r="30" spans="1:42" x14ac:dyDescent="0.25">
      <c r="A30" s="16">
        <v>2024</v>
      </c>
      <c r="O30" s="30">
        <f t="shared" si="5"/>
        <v>13801.601920312673</v>
      </c>
      <c r="P30" s="13">
        <v>4687.5579965010593</v>
      </c>
      <c r="Q30" s="13">
        <v>281</v>
      </c>
      <c r="R30" s="13">
        <v>3802.6</v>
      </c>
      <c r="S30" s="13">
        <f t="shared" si="6"/>
        <v>5629.2495016614839</v>
      </c>
      <c r="T30" s="13">
        <v>524.81738399999995</v>
      </c>
      <c r="U30" s="13">
        <v>676.48178898087053</v>
      </c>
      <c r="V30" s="13">
        <v>2814.624750830742</v>
      </c>
      <c r="W30" s="13">
        <v>938.44000000000017</v>
      </c>
      <c r="X30" s="13">
        <v>76.08</v>
      </c>
      <c r="Y30" s="13">
        <v>0</v>
      </c>
      <c r="Z30" s="13">
        <v>0</v>
      </c>
      <c r="AA30" s="13">
        <v>0</v>
      </c>
      <c r="AD30" s="30">
        <f t="shared" si="7"/>
        <v>-880.83171191666224</v>
      </c>
      <c r="AG30" s="13">
        <v>14682.433632229335</v>
      </c>
    </row>
    <row r="31" spans="1:42" x14ac:dyDescent="0.25">
      <c r="A31" s="16">
        <v>2025</v>
      </c>
      <c r="O31" s="30">
        <f t="shared" si="5"/>
        <v>14055.27518018744</v>
      </c>
      <c r="P31" s="13">
        <v>4713.3012563758284</v>
      </c>
      <c r="Q31" s="13">
        <v>281</v>
      </c>
      <c r="R31" s="13">
        <v>3772</v>
      </c>
      <c r="S31" s="13">
        <f t="shared" si="6"/>
        <v>5629.2495016614839</v>
      </c>
      <c r="T31" s="13">
        <v>549.01738399999999</v>
      </c>
      <c r="U31" s="13">
        <v>742.18178898087058</v>
      </c>
      <c r="V31" s="13">
        <v>2814.624750830742</v>
      </c>
      <c r="W31" s="13">
        <v>1089.5500000000002</v>
      </c>
      <c r="X31" s="13">
        <v>93.6</v>
      </c>
      <c r="Y31" s="13">
        <v>0</v>
      </c>
      <c r="Z31" s="13">
        <v>0</v>
      </c>
      <c r="AA31" s="13">
        <v>0</v>
      </c>
      <c r="AD31" s="30">
        <f t="shared" si="7"/>
        <v>-836.59349564209515</v>
      </c>
      <c r="AG31" s="13">
        <v>14891.868675829535</v>
      </c>
    </row>
    <row r="32" spans="1:42" x14ac:dyDescent="0.25">
      <c r="A32" s="16">
        <v>2026</v>
      </c>
      <c r="O32" s="30">
        <f t="shared" si="5"/>
        <v>13948.502034364688</v>
      </c>
      <c r="P32" s="13">
        <v>4753.5751105530762</v>
      </c>
      <c r="Q32" s="13">
        <v>281</v>
      </c>
      <c r="R32" s="13">
        <v>3437.6</v>
      </c>
      <c r="S32" s="13">
        <f t="shared" si="6"/>
        <v>5629.2495016614839</v>
      </c>
      <c r="T32" s="13">
        <v>564.01738399999999</v>
      </c>
      <c r="U32" s="13">
        <v>742.18178898087058</v>
      </c>
      <c r="V32" s="13">
        <v>2814.624750830742</v>
      </c>
      <c r="W32" s="13">
        <v>1235.6230000000003</v>
      </c>
      <c r="X32" s="13">
        <v>119.88</v>
      </c>
      <c r="Y32" s="13">
        <v>0</v>
      </c>
      <c r="Z32" s="13">
        <v>0</v>
      </c>
      <c r="AA32" s="13">
        <v>0</v>
      </c>
      <c r="AD32" s="30">
        <f t="shared" si="7"/>
        <v>-1190.2164965951142</v>
      </c>
      <c r="AG32" s="13">
        <v>15138.718530959803</v>
      </c>
    </row>
    <row r="33" spans="1:33" x14ac:dyDescent="0.25">
      <c r="A33" s="16">
        <v>2027</v>
      </c>
      <c r="O33" s="30">
        <f t="shared" si="5"/>
        <v>13841.728888541935</v>
      </c>
      <c r="P33" s="13">
        <v>4793.8489647303231</v>
      </c>
      <c r="Q33" s="13">
        <v>281</v>
      </c>
      <c r="R33" s="13">
        <v>3103.2</v>
      </c>
      <c r="S33" s="13">
        <f t="shared" si="6"/>
        <v>5629.2495016614839</v>
      </c>
      <c r="T33" s="13">
        <v>579.01738399999999</v>
      </c>
      <c r="U33" s="13">
        <v>742.18178898087058</v>
      </c>
      <c r="V33" s="13">
        <v>2814.624750830742</v>
      </c>
      <c r="W33" s="13">
        <v>1381.6960000000001</v>
      </c>
      <c r="X33" s="13">
        <v>146.16</v>
      </c>
      <c r="Y33" s="13">
        <v>0</v>
      </c>
      <c r="Z33" s="13">
        <v>0</v>
      </c>
      <c r="AA33" s="13">
        <v>0</v>
      </c>
      <c r="AD33" s="30">
        <f t="shared" si="7"/>
        <v>-1543.8394975481369</v>
      </c>
      <c r="AG33" s="13">
        <v>15385.568386090072</v>
      </c>
    </row>
    <row r="34" spans="1:33" x14ac:dyDescent="0.25">
      <c r="A34" s="16">
        <v>2028</v>
      </c>
      <c r="O34" s="30">
        <f t="shared" si="5"/>
        <v>13734.955742719185</v>
      </c>
      <c r="P34" s="13">
        <v>4834.1228189075709</v>
      </c>
      <c r="Q34" s="13">
        <v>281</v>
      </c>
      <c r="R34" s="13">
        <v>2768.8</v>
      </c>
      <c r="S34" s="13">
        <f t="shared" si="6"/>
        <v>5629.2495016614839</v>
      </c>
      <c r="T34" s="13">
        <v>594.01738399999999</v>
      </c>
      <c r="U34" s="13">
        <v>742.18178898087058</v>
      </c>
      <c r="V34" s="13">
        <v>2814.624750830742</v>
      </c>
      <c r="W34" s="13">
        <v>1527.7690000000002</v>
      </c>
      <c r="X34" s="13">
        <v>172.44</v>
      </c>
      <c r="Y34" s="13">
        <v>0</v>
      </c>
      <c r="Z34" s="13">
        <v>0</v>
      </c>
      <c r="AA34" s="13">
        <v>0</v>
      </c>
      <c r="AD34" s="30">
        <f t="shared" si="7"/>
        <v>-1897.462498501156</v>
      </c>
      <c r="AG34" s="13">
        <v>15632.418241220341</v>
      </c>
    </row>
    <row r="35" spans="1:33" x14ac:dyDescent="0.25">
      <c r="A35" s="16">
        <v>2029</v>
      </c>
      <c r="O35" s="30">
        <f t="shared" si="5"/>
        <v>13628.182596896431</v>
      </c>
      <c r="P35" s="13">
        <v>4874.3966730848178</v>
      </c>
      <c r="Q35" s="13">
        <v>281</v>
      </c>
      <c r="R35" s="13">
        <v>2434.4</v>
      </c>
      <c r="S35" s="13">
        <f t="shared" si="6"/>
        <v>5629.2495016614839</v>
      </c>
      <c r="T35" s="13">
        <v>609.01738399999999</v>
      </c>
      <c r="U35" s="13">
        <v>742.18178898087058</v>
      </c>
      <c r="V35" s="13">
        <v>2814.624750830742</v>
      </c>
      <c r="W35" s="13">
        <v>1673.8420000000001</v>
      </c>
      <c r="X35" s="13">
        <v>198.72</v>
      </c>
      <c r="Y35" s="13">
        <v>0</v>
      </c>
      <c r="Z35" s="13">
        <v>0</v>
      </c>
      <c r="AA35" s="13">
        <v>0</v>
      </c>
      <c r="AD35" s="30">
        <f t="shared" si="7"/>
        <v>-2251.0854994541787</v>
      </c>
      <c r="AG35" s="13">
        <v>15879.26809635061</v>
      </c>
    </row>
    <row r="36" spans="1:33" x14ac:dyDescent="0.25">
      <c r="A36" s="16">
        <v>2030</v>
      </c>
      <c r="O36" s="30">
        <f t="shared" si="5"/>
        <v>15095.96445107368</v>
      </c>
      <c r="P36" s="13">
        <v>4914.6705272620657</v>
      </c>
      <c r="Q36" s="13">
        <v>979.55499999999995</v>
      </c>
      <c r="R36" s="13">
        <v>2100</v>
      </c>
      <c r="S36" s="13">
        <f t="shared" si="6"/>
        <v>5629.2495016614839</v>
      </c>
      <c r="T36" s="13">
        <v>624.01738399999999</v>
      </c>
      <c r="U36" s="13">
        <v>1618.1817889808706</v>
      </c>
      <c r="V36" s="13">
        <v>2814.624750830742</v>
      </c>
      <c r="W36" s="13">
        <v>1819.9150000000002</v>
      </c>
      <c r="X36" s="13">
        <v>225</v>
      </c>
      <c r="Y36" s="13">
        <v>0</v>
      </c>
      <c r="Z36" s="13">
        <v>0</v>
      </c>
      <c r="AA36" s="13">
        <v>0</v>
      </c>
      <c r="AD36" s="30">
        <f t="shared" si="7"/>
        <v>-1969.153500407203</v>
      </c>
      <c r="AG36" s="13">
        <v>17065.117951480883</v>
      </c>
    </row>
    <row r="37" spans="1:33" x14ac:dyDescent="0.25">
      <c r="A37" s="16">
        <v>2031</v>
      </c>
      <c r="O37" s="30">
        <f t="shared" si="5"/>
        <v>15248.266698910322</v>
      </c>
      <c r="P37" s="13">
        <v>4980.4197750987096</v>
      </c>
      <c r="Q37" s="13">
        <v>979.55499999999995</v>
      </c>
      <c r="R37" s="13">
        <v>2000</v>
      </c>
      <c r="S37" s="13">
        <f t="shared" si="6"/>
        <v>5629.2495016614839</v>
      </c>
      <c r="T37" s="13">
        <v>638.21738400000004</v>
      </c>
      <c r="U37" s="13">
        <v>1618.1817889808706</v>
      </c>
      <c r="V37" s="13">
        <v>2814.624750830742</v>
      </c>
      <c r="W37" s="13">
        <v>1965.9880000000003</v>
      </c>
      <c r="X37" s="13">
        <v>251.28</v>
      </c>
      <c r="Y37" s="13">
        <v>0</v>
      </c>
      <c r="Z37" s="13">
        <v>0</v>
      </c>
      <c r="AA37" s="13">
        <v>0</v>
      </c>
      <c r="AD37" s="30">
        <f t="shared" si="7"/>
        <v>-2130.680725311684</v>
      </c>
      <c r="AG37" s="13">
        <v>17378.947424222006</v>
      </c>
    </row>
    <row r="38" spans="1:33" x14ac:dyDescent="0.25">
      <c r="A38" s="16">
        <v>2032</v>
      </c>
      <c r="O38" s="30">
        <f t="shared" si="5"/>
        <v>15500.568946746964</v>
      </c>
      <c r="P38" s="13">
        <v>5046.1690229353526</v>
      </c>
      <c r="Q38" s="13">
        <v>979.55499999999995</v>
      </c>
      <c r="R38" s="13">
        <v>2000</v>
      </c>
      <c r="S38" s="13">
        <f t="shared" si="6"/>
        <v>5629.2495016614839</v>
      </c>
      <c r="T38" s="13">
        <v>652.41738399999997</v>
      </c>
      <c r="U38" s="13">
        <v>1618.1817889808706</v>
      </c>
      <c r="V38" s="13">
        <v>2814.624750830742</v>
      </c>
      <c r="W38" s="13">
        <v>2112.0610000000001</v>
      </c>
      <c r="X38" s="13">
        <v>277.56</v>
      </c>
      <c r="Y38" s="13">
        <v>0</v>
      </c>
      <c r="Z38" s="13">
        <v>0</v>
      </c>
      <c r="AA38" s="13">
        <v>0</v>
      </c>
      <c r="AD38" s="30">
        <f t="shared" si="7"/>
        <v>-2192.2079502161687</v>
      </c>
      <c r="AG38" s="13">
        <v>17692.776896963132</v>
      </c>
    </row>
    <row r="39" spans="1:33" x14ac:dyDescent="0.25">
      <c r="A39" s="16">
        <v>2033</v>
      </c>
      <c r="O39" s="30">
        <f t="shared" si="5"/>
        <v>15352.871194583608</v>
      </c>
      <c r="P39" s="13">
        <v>5111.9182707719965</v>
      </c>
      <c r="Q39" s="13">
        <v>979.55499999999995</v>
      </c>
      <c r="R39" s="13">
        <v>1600</v>
      </c>
      <c r="S39" s="13">
        <f t="shared" si="6"/>
        <v>5629.2495016614839</v>
      </c>
      <c r="T39" s="13">
        <v>666.61738400000002</v>
      </c>
      <c r="U39" s="13">
        <v>1618.1817889808706</v>
      </c>
      <c r="V39" s="13">
        <v>2814.624750830742</v>
      </c>
      <c r="W39" s="13">
        <v>2258.134</v>
      </c>
      <c r="X39" s="13">
        <v>303.83999999999997</v>
      </c>
      <c r="Y39" s="13">
        <v>1</v>
      </c>
      <c r="Z39" s="13">
        <v>0</v>
      </c>
      <c r="AA39" s="13">
        <v>0</v>
      </c>
      <c r="AD39" s="30">
        <f t="shared" si="7"/>
        <v>-2653.7351751206515</v>
      </c>
      <c r="AG39" s="13">
        <v>18006.606369704259</v>
      </c>
    </row>
    <row r="40" spans="1:33" x14ac:dyDescent="0.25">
      <c r="A40" s="16">
        <v>2034</v>
      </c>
      <c r="O40" s="30">
        <f t="shared" si="5"/>
        <v>14005.173442420253</v>
      </c>
      <c r="P40" s="13">
        <v>5177.6675186086395</v>
      </c>
      <c r="Q40" s="13">
        <v>979.55499999999995</v>
      </c>
      <c r="R40" s="13">
        <v>0</v>
      </c>
      <c r="S40" s="13">
        <f t="shared" si="6"/>
        <v>5629.2495016614839</v>
      </c>
      <c r="T40" s="13">
        <v>680.81738399999995</v>
      </c>
      <c r="U40" s="13">
        <v>1618.1817889808706</v>
      </c>
      <c r="V40" s="13">
        <v>2814.624750830742</v>
      </c>
      <c r="W40" s="13">
        <v>2404.2070000000003</v>
      </c>
      <c r="X40" s="13">
        <v>330.12</v>
      </c>
      <c r="Y40" s="13">
        <v>0</v>
      </c>
      <c r="Z40" s="13">
        <v>0</v>
      </c>
      <c r="AA40" s="13">
        <v>0</v>
      </c>
      <c r="AD40" s="30">
        <f t="shared" si="7"/>
        <v>-4315.2624000251326</v>
      </c>
      <c r="AG40" s="13">
        <v>18320.435842445386</v>
      </c>
    </row>
    <row r="41" spans="1:33" x14ac:dyDescent="0.25">
      <c r="A41" s="16">
        <v>2035</v>
      </c>
      <c r="O41" s="30">
        <f t="shared" si="5"/>
        <v>14257.475690256897</v>
      </c>
      <c r="P41" s="13">
        <v>5243.4167664452834</v>
      </c>
      <c r="Q41" s="13">
        <v>979.55499999999995</v>
      </c>
      <c r="R41" s="13">
        <v>0</v>
      </c>
      <c r="S41" s="13">
        <f t="shared" si="6"/>
        <v>5629.2495016614839</v>
      </c>
      <c r="T41" s="13">
        <v>695.01738399999999</v>
      </c>
      <c r="U41" s="13">
        <v>1618.1817889808706</v>
      </c>
      <c r="V41" s="13">
        <v>2814.624750830742</v>
      </c>
      <c r="W41" s="13">
        <v>2550.2800000000002</v>
      </c>
      <c r="X41" s="13">
        <v>356.4</v>
      </c>
      <c r="Y41" s="13">
        <v>0</v>
      </c>
      <c r="Z41" s="13">
        <v>0</v>
      </c>
      <c r="AA41" s="13">
        <v>0</v>
      </c>
      <c r="AD41" s="30">
        <f t="shared" si="7"/>
        <v>-4376.7896249296155</v>
      </c>
      <c r="AG41" s="13">
        <v>18634.265315186512</v>
      </c>
    </row>
    <row r="42" spans="1:33" x14ac:dyDescent="0.25">
      <c r="A42" s="16">
        <v>2036</v>
      </c>
      <c r="O42" s="30">
        <f t="shared" si="5"/>
        <v>14352.605771443805</v>
      </c>
      <c r="P42" s="13">
        <v>5310.2708476321895</v>
      </c>
      <c r="Q42" s="13">
        <v>979.55499999999995</v>
      </c>
      <c r="R42" s="13">
        <v>0</v>
      </c>
      <c r="S42" s="13">
        <f t="shared" si="6"/>
        <v>5629.2495016614839</v>
      </c>
      <c r="T42" s="13">
        <v>707.81738399999995</v>
      </c>
      <c r="U42" s="13">
        <v>1457.5817889808707</v>
      </c>
      <c r="V42" s="13">
        <v>2814.624750830742</v>
      </c>
      <c r="W42" s="13">
        <v>2691.3160000000003</v>
      </c>
      <c r="X42" s="13">
        <v>391.44</v>
      </c>
      <c r="Y42" s="13">
        <v>0</v>
      </c>
      <c r="Z42" s="13">
        <v>0</v>
      </c>
      <c r="AA42" s="13">
        <v>0</v>
      </c>
      <c r="AD42" s="30">
        <f t="shared" si="7"/>
        <v>-4652.1984297172403</v>
      </c>
      <c r="AG42" s="13">
        <v>19004.804201161045</v>
      </c>
    </row>
    <row r="43" spans="1:33" x14ac:dyDescent="0.25">
      <c r="A43" s="16">
        <v>2037</v>
      </c>
      <c r="O43" s="30">
        <f t="shared" si="5"/>
        <v>23601.935852630708</v>
      </c>
      <c r="P43" s="13">
        <v>5377.1249288190957</v>
      </c>
      <c r="Q43" s="13">
        <v>979.55499999999995</v>
      </c>
      <c r="R43" s="13">
        <v>0</v>
      </c>
      <c r="S43" s="13">
        <f t="shared" si="6"/>
        <v>23937.649501661486</v>
      </c>
      <c r="T43" s="13">
        <v>720.61738400000002</v>
      </c>
      <c r="U43" s="13">
        <v>1296.9817889808705</v>
      </c>
      <c r="V43" s="13">
        <v>11968.824750830743</v>
      </c>
      <c r="W43" s="13">
        <v>2832.3520000000003</v>
      </c>
      <c r="X43" s="13">
        <v>426.48</v>
      </c>
      <c r="Y43" s="13">
        <v>0</v>
      </c>
      <c r="Z43" s="13">
        <v>1</v>
      </c>
      <c r="AA43" s="13">
        <v>0</v>
      </c>
      <c r="AD43" s="30">
        <f t="shared" si="7"/>
        <v>4226.5927654951302</v>
      </c>
      <c r="AG43" s="13">
        <v>19375.343087135578</v>
      </c>
    </row>
    <row r="44" spans="1:33" x14ac:dyDescent="0.25">
      <c r="A44" s="16">
        <v>2038</v>
      </c>
      <c r="O44" s="30">
        <f t="shared" si="5"/>
        <v>23697.065933817616</v>
      </c>
      <c r="P44" s="13">
        <v>5443.9790100060027</v>
      </c>
      <c r="Q44" s="13">
        <v>979.55499999999995</v>
      </c>
      <c r="R44" s="13">
        <v>0</v>
      </c>
      <c r="S44" s="13">
        <f>+$V$44+$V$43</f>
        <v>23937.649501661486</v>
      </c>
      <c r="T44" s="13">
        <v>733.41738399999997</v>
      </c>
      <c r="U44" s="13">
        <v>1136.3817889808706</v>
      </c>
      <c r="V44" s="13">
        <v>11968.824750830743</v>
      </c>
      <c r="W44" s="13">
        <v>2973.3880000000004</v>
      </c>
      <c r="X44" s="13">
        <v>461.52</v>
      </c>
      <c r="Y44" s="13">
        <v>0</v>
      </c>
      <c r="Z44" s="13">
        <v>0</v>
      </c>
      <c r="AA44" s="13">
        <v>0</v>
      </c>
      <c r="AD44" s="30">
        <f t="shared" si="7"/>
        <v>3951.183960707509</v>
      </c>
      <c r="AG44" s="13">
        <v>19745.881973110107</v>
      </c>
    </row>
    <row r="45" spans="1:33" x14ac:dyDescent="0.25">
      <c r="A45" s="16">
        <v>2039</v>
      </c>
      <c r="O45" s="30">
        <f t="shared" si="5"/>
        <v>23792.196015004523</v>
      </c>
      <c r="P45" s="13">
        <v>5510.8330911929088</v>
      </c>
      <c r="Q45" s="13">
        <v>979.55499999999995</v>
      </c>
      <c r="R45" s="13">
        <v>0</v>
      </c>
      <c r="S45" s="13">
        <f t="shared" ref="S45:S49" si="8">+$V$44+$V$43</f>
        <v>23937.649501661486</v>
      </c>
      <c r="T45" s="13">
        <v>746.21738400000004</v>
      </c>
      <c r="U45" s="13">
        <v>975.7817889808706</v>
      </c>
      <c r="V45" s="13">
        <v>11968.824750830743</v>
      </c>
      <c r="W45" s="13">
        <v>3114.4240000000004</v>
      </c>
      <c r="X45" s="13">
        <v>496.56</v>
      </c>
      <c r="Y45" s="13">
        <v>0</v>
      </c>
      <c r="Z45" s="13">
        <v>0</v>
      </c>
      <c r="AA45" s="13">
        <v>0</v>
      </c>
      <c r="AD45" s="30">
        <f t="shared" si="7"/>
        <v>3675.7751559198805</v>
      </c>
      <c r="AG45" s="13">
        <v>20116.420859084643</v>
      </c>
    </row>
    <row r="46" spans="1:33" x14ac:dyDescent="0.25">
      <c r="A46" s="16">
        <v>2040</v>
      </c>
      <c r="O46" s="30">
        <f t="shared" si="5"/>
        <v>23887.326096191424</v>
      </c>
      <c r="P46" s="13">
        <v>5577.6871723798149</v>
      </c>
      <c r="Q46" s="13">
        <v>979.55499999999995</v>
      </c>
      <c r="R46" s="13">
        <v>0</v>
      </c>
      <c r="S46" s="13">
        <f t="shared" si="8"/>
        <v>23937.649501661486</v>
      </c>
      <c r="T46" s="13">
        <v>759.01738399999999</v>
      </c>
      <c r="U46" s="13">
        <v>815.18178898087058</v>
      </c>
      <c r="V46" s="13">
        <v>11968.824750830743</v>
      </c>
      <c r="W46" s="13">
        <v>3255.4600000000005</v>
      </c>
      <c r="X46" s="13">
        <v>531.6</v>
      </c>
      <c r="Y46" s="13">
        <v>0</v>
      </c>
      <c r="Z46" s="13">
        <v>0</v>
      </c>
      <c r="AA46" s="13">
        <v>0</v>
      </c>
      <c r="AD46" s="30">
        <f t="shared" si="7"/>
        <v>3400.3663511322484</v>
      </c>
      <c r="AG46" s="13">
        <v>20486.959745059175</v>
      </c>
    </row>
    <row r="47" spans="1:33" x14ac:dyDescent="0.25">
      <c r="A47" s="16">
        <v>2041</v>
      </c>
      <c r="O47" s="30">
        <f t="shared" si="5"/>
        <v>23996.563082907389</v>
      </c>
      <c r="P47" s="13">
        <v>5643.797993691951</v>
      </c>
      <c r="Q47" s="13">
        <v>979.55499999999995</v>
      </c>
      <c r="R47" s="13">
        <v>0</v>
      </c>
      <c r="S47" s="13">
        <f t="shared" si="8"/>
        <v>23937.649501661486</v>
      </c>
      <c r="T47" s="13">
        <v>765.01390719999995</v>
      </c>
      <c r="U47" s="13">
        <v>676.23543118469649</v>
      </c>
      <c r="V47" s="13">
        <v>11968.824750830743</v>
      </c>
      <c r="W47" s="13">
        <v>3396.4960000000005</v>
      </c>
      <c r="X47" s="13">
        <v>566.64</v>
      </c>
      <c r="Y47" s="13">
        <v>0</v>
      </c>
      <c r="Z47" s="13">
        <v>0</v>
      </c>
      <c r="AA47" s="13">
        <v>0</v>
      </c>
      <c r="AD47" s="30">
        <f t="shared" si="7"/>
        <v>3245.5988692954306</v>
      </c>
      <c r="AG47" s="13">
        <v>20750.964213611958</v>
      </c>
    </row>
    <row r="48" spans="1:33" x14ac:dyDescent="0.25">
      <c r="A48" s="16">
        <v>2042</v>
      </c>
      <c r="O48" s="30">
        <f t="shared" si="5"/>
        <v>24105.800069623354</v>
      </c>
      <c r="P48" s="13">
        <v>5709.908815004088</v>
      </c>
      <c r="Q48" s="13">
        <v>979.55499999999995</v>
      </c>
      <c r="R48" s="13">
        <v>0</v>
      </c>
      <c r="S48" s="13">
        <f t="shared" si="8"/>
        <v>23937.649501661486</v>
      </c>
      <c r="T48" s="13">
        <v>771.01043040000002</v>
      </c>
      <c r="U48" s="13">
        <v>537.28907338852241</v>
      </c>
      <c r="V48" s="13">
        <v>11968.824750830743</v>
      </c>
      <c r="W48" s="13">
        <v>3537.5320000000006</v>
      </c>
      <c r="X48" s="13">
        <v>601.67999999999995</v>
      </c>
      <c r="Y48" s="13">
        <v>0</v>
      </c>
      <c r="Z48" s="13">
        <v>0</v>
      </c>
      <c r="AA48" s="13">
        <v>0</v>
      </c>
      <c r="AD48" s="30">
        <f t="shared" si="7"/>
        <v>3090.8313874586056</v>
      </c>
      <c r="AG48" s="13">
        <v>21014.968682164748</v>
      </c>
    </row>
    <row r="49" spans="1:33" x14ac:dyDescent="0.25">
      <c r="A49" s="16">
        <v>2043</v>
      </c>
      <c r="O49" s="30">
        <f t="shared" si="5"/>
        <v>24215.037056339319</v>
      </c>
      <c r="P49" s="13">
        <v>5776.019636316224</v>
      </c>
      <c r="Q49" s="13">
        <v>979.55499999999995</v>
      </c>
      <c r="R49" s="13">
        <v>0</v>
      </c>
      <c r="S49" s="13">
        <f t="shared" si="8"/>
        <v>23937.649501661486</v>
      </c>
      <c r="T49" s="13">
        <v>777.00695359999997</v>
      </c>
      <c r="U49" s="13">
        <v>398.34271559234827</v>
      </c>
      <c r="V49" s="13">
        <v>11968.824750830743</v>
      </c>
      <c r="W49" s="13">
        <v>3678.5680000000002</v>
      </c>
      <c r="X49" s="13">
        <v>636.72</v>
      </c>
      <c r="Y49" s="13">
        <v>0</v>
      </c>
      <c r="Z49" s="13">
        <v>0</v>
      </c>
      <c r="AA49" s="13">
        <v>0</v>
      </c>
      <c r="AD49" s="30">
        <f t="shared" si="7"/>
        <v>2936.0639056217842</v>
      </c>
      <c r="AG49" s="13">
        <v>21278.973150717535</v>
      </c>
    </row>
    <row r="50" spans="1:33" x14ac:dyDescent="0.25">
      <c r="A50" s="16">
        <v>2044</v>
      </c>
      <c r="O50" s="30">
        <f t="shared" si="5"/>
        <v>21509.649292224534</v>
      </c>
      <c r="P50" s="13">
        <v>5842.130457628361</v>
      </c>
      <c r="Q50" s="13">
        <v>979.55499999999995</v>
      </c>
      <c r="R50" s="13">
        <v>0</v>
      </c>
      <c r="S50" s="13">
        <v>9154.2000000000007</v>
      </c>
      <c r="T50" s="13">
        <v>783.00347680000004</v>
      </c>
      <c r="U50" s="13">
        <v>259.39635779617413</v>
      </c>
      <c r="V50" s="13">
        <v>9154.2000000000007</v>
      </c>
      <c r="W50" s="13">
        <v>3819.6040000000003</v>
      </c>
      <c r="X50" s="13">
        <v>671.76</v>
      </c>
      <c r="Y50" s="13">
        <v>0</v>
      </c>
      <c r="Z50" s="13">
        <v>0</v>
      </c>
      <c r="AA50" s="13">
        <v>0</v>
      </c>
      <c r="AD50" s="30">
        <f t="shared" si="7"/>
        <v>-33.328327045786864</v>
      </c>
      <c r="AG50" s="13">
        <v>21542.977619270321</v>
      </c>
    </row>
    <row r="51" spans="1:33" x14ac:dyDescent="0.25">
      <c r="A51" s="16">
        <v>2045</v>
      </c>
      <c r="O51" s="30">
        <f t="shared" si="5"/>
        <v>21618.886278940499</v>
      </c>
      <c r="P51" s="13">
        <v>5908.2412789404971</v>
      </c>
      <c r="Q51" s="13">
        <v>979.55499999999995</v>
      </c>
      <c r="R51" s="13">
        <v>0</v>
      </c>
      <c r="S51" s="13">
        <v>9154.2000000000007</v>
      </c>
      <c r="T51" s="13">
        <v>789</v>
      </c>
      <c r="U51" s="13">
        <v>120.45</v>
      </c>
      <c r="V51" s="13">
        <v>9154.2000000000007</v>
      </c>
      <c r="W51" s="13">
        <v>3960.6400000000003</v>
      </c>
      <c r="X51" s="13">
        <v>706.8</v>
      </c>
      <c r="Y51" s="13">
        <v>0</v>
      </c>
      <c r="Z51" s="13">
        <v>0</v>
      </c>
      <c r="AA51" s="13">
        <v>1</v>
      </c>
      <c r="AD51" s="30">
        <f t="shared" si="7"/>
        <v>-188.09580888261189</v>
      </c>
      <c r="AG51" s="13">
        <v>21806.982087823111</v>
      </c>
    </row>
    <row r="52" spans="1:33" x14ac:dyDescent="0.25">
      <c r="A52" s="16">
        <v>2046</v>
      </c>
      <c r="O52" s="30">
        <f t="shared" si="5"/>
        <v>21814.293565147989</v>
      </c>
      <c r="P52" s="13">
        <v>5910.9665651479854</v>
      </c>
      <c r="Q52" s="13">
        <v>979.55499999999995</v>
      </c>
      <c r="R52" s="13">
        <v>0</v>
      </c>
      <c r="S52" s="13">
        <v>9154.2000000000007</v>
      </c>
      <c r="T52" s="13">
        <v>789.4</v>
      </c>
      <c r="U52" s="13">
        <v>96.36</v>
      </c>
      <c r="V52" s="13">
        <v>9154.2000000000007</v>
      </c>
      <c r="W52" s="13">
        <v>4141.9720000000007</v>
      </c>
      <c r="X52" s="13">
        <v>741.83999999999992</v>
      </c>
      <c r="Y52" s="13">
        <v>0</v>
      </c>
      <c r="Z52" s="13">
        <v>0</v>
      </c>
      <c r="AA52" s="13">
        <v>0</v>
      </c>
      <c r="AD52" s="30">
        <f t="shared" si="7"/>
        <v>-178.79020632318498</v>
      </c>
      <c r="AG52" s="13">
        <v>21993.083771471174</v>
      </c>
    </row>
    <row r="53" spans="1:33" x14ac:dyDescent="0.25">
      <c r="A53" s="16">
        <v>2047</v>
      </c>
      <c r="O53" s="30">
        <f t="shared" si="5"/>
        <v>22009.700851355476</v>
      </c>
      <c r="P53" s="13">
        <v>5913.6918513554738</v>
      </c>
      <c r="Q53" s="13">
        <v>979.55499999999995</v>
      </c>
      <c r="R53" s="13">
        <v>0</v>
      </c>
      <c r="S53" s="13">
        <v>9154.2000000000007</v>
      </c>
      <c r="T53" s="13">
        <v>789.8</v>
      </c>
      <c r="U53" s="13">
        <v>72.27000000000001</v>
      </c>
      <c r="V53" s="13">
        <v>9154.2000000000007</v>
      </c>
      <c r="W53" s="13">
        <v>4323.3040000000001</v>
      </c>
      <c r="X53" s="13">
        <v>776.88</v>
      </c>
      <c r="Y53" s="13">
        <v>0</v>
      </c>
      <c r="Z53" s="13">
        <v>0</v>
      </c>
      <c r="AA53" s="13">
        <v>0</v>
      </c>
      <c r="AD53" s="30">
        <f t="shared" si="7"/>
        <v>-169.48460376376897</v>
      </c>
      <c r="AG53" s="13">
        <v>22179.185455119245</v>
      </c>
    </row>
    <row r="54" spans="1:33" x14ac:dyDescent="0.25">
      <c r="A54" s="16">
        <v>2048</v>
      </c>
      <c r="O54" s="30">
        <f t="shared" si="5"/>
        <v>22205.108137562962</v>
      </c>
      <c r="P54" s="13">
        <v>5916.4171375629612</v>
      </c>
      <c r="Q54" s="13">
        <v>979.55499999999995</v>
      </c>
      <c r="R54" s="13">
        <v>0</v>
      </c>
      <c r="S54" s="13">
        <v>9154.2000000000007</v>
      </c>
      <c r="T54" s="13">
        <v>790.2</v>
      </c>
      <c r="U54" s="13">
        <v>48.179999999999993</v>
      </c>
      <c r="V54" s="13">
        <v>9154.2000000000007</v>
      </c>
      <c r="W54" s="13">
        <v>4504.6360000000004</v>
      </c>
      <c r="X54" s="13">
        <v>811.92</v>
      </c>
      <c r="Y54" s="13">
        <v>0</v>
      </c>
      <c r="Z54" s="13">
        <v>0</v>
      </c>
      <c r="AA54" s="13">
        <v>0</v>
      </c>
      <c r="AD54" s="30">
        <f t="shared" si="7"/>
        <v>-160.17900120434933</v>
      </c>
      <c r="AG54" s="13">
        <v>22365.287138767311</v>
      </c>
    </row>
    <row r="55" spans="1:33" x14ac:dyDescent="0.25">
      <c r="A55" s="16">
        <v>2049</v>
      </c>
      <c r="O55" s="30">
        <f t="shared" si="5"/>
        <v>22400.515423770448</v>
      </c>
      <c r="P55" s="13">
        <v>5919.1424237704496</v>
      </c>
      <c r="Q55" s="13">
        <v>979.55499999999995</v>
      </c>
      <c r="R55" s="13">
        <v>0</v>
      </c>
      <c r="S55" s="13">
        <v>9154.2000000000007</v>
      </c>
      <c r="T55" s="13">
        <v>790.6</v>
      </c>
      <c r="U55" s="13">
        <v>24.090000000000003</v>
      </c>
      <c r="V55" s="13">
        <v>9154.2000000000007</v>
      </c>
      <c r="W55" s="13">
        <v>4685.9679999999998</v>
      </c>
      <c r="X55" s="13">
        <v>846.96</v>
      </c>
      <c r="Y55" s="13">
        <v>0</v>
      </c>
      <c r="Z55" s="13">
        <v>0</v>
      </c>
      <c r="AA55" s="13">
        <v>0</v>
      </c>
      <c r="AD55" s="30">
        <f t="shared" si="7"/>
        <v>-150.87339864492969</v>
      </c>
      <c r="AG55" s="13">
        <v>22551.388822415378</v>
      </c>
    </row>
    <row r="56" spans="1:33" x14ac:dyDescent="0.25">
      <c r="A56" s="16">
        <v>2050</v>
      </c>
      <c r="O56" s="30">
        <f>+P56+Q56+R56+V56+W56+X56+T56+U56</f>
        <v>22595.922709977938</v>
      </c>
      <c r="P56" s="13">
        <v>5921.8677099779379</v>
      </c>
      <c r="Q56" s="13">
        <v>979.55499999999995</v>
      </c>
      <c r="R56" s="13">
        <v>0</v>
      </c>
      <c r="S56" s="13">
        <v>9154.2000000000007</v>
      </c>
      <c r="T56" s="13">
        <v>791</v>
      </c>
      <c r="U56" s="13">
        <v>0</v>
      </c>
      <c r="V56" s="13">
        <v>9154.2000000000007</v>
      </c>
      <c r="W56" s="13">
        <v>4867.3</v>
      </c>
      <c r="X56" s="13">
        <v>882</v>
      </c>
      <c r="Y56" s="13">
        <v>0</v>
      </c>
      <c r="Z56" s="13">
        <v>0</v>
      </c>
      <c r="AA56" s="13">
        <v>0</v>
      </c>
      <c r="AD56" s="30">
        <f t="shared" si="7"/>
        <v>-141.56779608551369</v>
      </c>
      <c r="AG56" s="13">
        <v>22737.490506063452</v>
      </c>
    </row>
    <row r="57" spans="1:33" x14ac:dyDescent="0.25">
      <c r="A57" s="16"/>
      <c r="X57" s="13"/>
      <c r="Y57" s="13"/>
      <c r="Z57" s="13"/>
      <c r="AA57" s="13"/>
      <c r="AD57" s="13"/>
    </row>
    <row r="58" spans="1:33" x14ac:dyDescent="0.25">
      <c r="A58" s="16"/>
    </row>
  </sheetData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1817602S</vt:lpstr>
      <vt:lpstr>Casovnica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</cp:lastModifiedBy>
  <dcterms:created xsi:type="dcterms:W3CDTF">2021-07-27T18:11:55Z</dcterms:created>
  <dcterms:modified xsi:type="dcterms:W3CDTF">2021-07-29T19:56:14Z</dcterms:modified>
</cp:coreProperties>
</file>