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lava\Documents\UiPath\PPP\data\"/>
    </mc:Choice>
  </mc:AlternateContent>
  <xr:revisionPtr revIDLastSave="0" documentId="13_ncr:1_{51661E7D-5414-4C6E-A955-FDABD9EE39E3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vstupniData" sheetId="1" r:id="rId1"/>
    <sheet name="emailsPreklopeni" sheetId="2" r:id="rId2"/>
    <sheet name="ciselnik" sheetId="3" r:id="rId3"/>
    <sheet name="List1" sheetId="4" r:id="rId4"/>
  </sheets>
  <externalReferences>
    <externalReference r:id="rId5"/>
  </externalReferences>
  <definedNames>
    <definedName name="_xlnm._FilterDatabase" localSheetId="2" hidden="1">ciselnik!$A$1:$C$136</definedName>
    <definedName name="MikroTeam">ciselnik!$M$2:$M$13</definedName>
    <definedName name="obchodnik">ciselnik!$A$2:$A$136</definedName>
    <definedName name="reas">ciselnik!$E$2:$E$6</definedName>
    <definedName name="typSmluvUctu">ciselnik!$J$2:$J$3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2" i="1" l="1"/>
  <c r="B44" i="4" l="1"/>
  <c r="B45" i="4"/>
  <c r="B46" i="4"/>
  <c r="B47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21" i="4"/>
  <c r="B2" i="4" l="1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" i="4"/>
  <c r="R6" i="1" l="1"/>
  <c r="Q6" i="1"/>
  <c r="O6" i="1"/>
  <c r="N6" i="1"/>
  <c r="M6" i="1"/>
  <c r="L6" i="1"/>
  <c r="R5" i="1"/>
  <c r="Q5" i="1"/>
  <c r="O5" i="1"/>
  <c r="N5" i="1"/>
  <c r="M5" i="1"/>
  <c r="L5" i="1"/>
  <c r="R4" i="1"/>
  <c r="Q4" i="1"/>
  <c r="O4" i="1"/>
  <c r="N4" i="1"/>
  <c r="M4" i="1"/>
  <c r="L4" i="1"/>
  <c r="R3" i="1"/>
  <c r="Q3" i="1"/>
  <c r="O3" i="1"/>
  <c r="N3" i="1"/>
  <c r="M3" i="1"/>
  <c r="L3" i="1"/>
  <c r="R2" i="1"/>
  <c r="Q2" i="1"/>
  <c r="O2" i="1"/>
  <c r="N2" i="1"/>
  <c r="M2" i="1"/>
  <c r="U2" i="1" s="1"/>
  <c r="L2" i="1"/>
  <c r="R9" i="1" l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M9" i="1" l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A2" i="1"/>
  <c r="A3" i="1" s="1"/>
  <c r="A9" i="1" l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4" i="1"/>
  <c r="A5" i="1" s="1"/>
  <c r="A6" i="1" s="1"/>
  <c r="A7" i="1" s="1"/>
  <c r="A8" i="1" s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2" i="2"/>
  <c r="G8" i="2"/>
  <c r="G16" i="2"/>
  <c r="G24" i="2"/>
  <c r="G32" i="2"/>
  <c r="G40" i="2"/>
  <c r="G48" i="2"/>
  <c r="G56" i="2"/>
  <c r="G64" i="2"/>
  <c r="G72" i="2"/>
  <c r="G80" i="2"/>
  <c r="G88" i="2"/>
  <c r="G96" i="2"/>
  <c r="G104" i="2"/>
  <c r="G112" i="2"/>
  <c r="G120" i="2"/>
  <c r="G128" i="2"/>
  <c r="G136" i="2"/>
  <c r="G144" i="2"/>
  <c r="G152" i="2"/>
  <c r="G160" i="2"/>
  <c r="G9" i="2"/>
  <c r="G17" i="2"/>
  <c r="G25" i="2"/>
  <c r="G33" i="2"/>
  <c r="G41" i="2"/>
  <c r="G49" i="2"/>
  <c r="G57" i="2"/>
  <c r="G65" i="2"/>
  <c r="G73" i="2"/>
  <c r="G81" i="2"/>
  <c r="G89" i="2"/>
  <c r="G97" i="2"/>
  <c r="G105" i="2"/>
  <c r="G113" i="2"/>
  <c r="G121" i="2"/>
  <c r="G129" i="2"/>
  <c r="G10" i="2"/>
  <c r="G18" i="2"/>
  <c r="G26" i="2"/>
  <c r="G34" i="2"/>
  <c r="G42" i="2"/>
  <c r="G50" i="2"/>
  <c r="G58" i="2"/>
  <c r="G66" i="2"/>
  <c r="G74" i="2"/>
  <c r="G82" i="2"/>
  <c r="G90" i="2"/>
  <c r="G98" i="2"/>
  <c r="G106" i="2"/>
  <c r="G114" i="2"/>
  <c r="G122" i="2"/>
  <c r="G130" i="2"/>
  <c r="G138" i="2"/>
  <c r="G146" i="2"/>
  <c r="G154" i="2"/>
  <c r="G162" i="2"/>
  <c r="G170" i="2"/>
  <c r="G178" i="2"/>
  <c r="G186" i="2"/>
  <c r="G84" i="2"/>
  <c r="G116" i="2"/>
  <c r="G148" i="2"/>
  <c r="G172" i="2"/>
  <c r="G188" i="2"/>
  <c r="G21" i="2"/>
  <c r="G61" i="2"/>
  <c r="G85" i="2"/>
  <c r="G109" i="2"/>
  <c r="G125" i="2"/>
  <c r="G157" i="2"/>
  <c r="G181" i="2"/>
  <c r="G176" i="2"/>
  <c r="G161" i="2"/>
  <c r="G185" i="2"/>
  <c r="G11" i="2"/>
  <c r="G19" i="2"/>
  <c r="G27" i="2"/>
  <c r="G35" i="2"/>
  <c r="G43" i="2"/>
  <c r="G51" i="2"/>
  <c r="G59" i="2"/>
  <c r="G67" i="2"/>
  <c r="G75" i="2"/>
  <c r="G83" i="2"/>
  <c r="G91" i="2"/>
  <c r="G99" i="2"/>
  <c r="G107" i="2"/>
  <c r="G115" i="2"/>
  <c r="G123" i="2"/>
  <c r="G131" i="2"/>
  <c r="G139" i="2"/>
  <c r="G147" i="2"/>
  <c r="G155" i="2"/>
  <c r="G163" i="2"/>
  <c r="G171" i="2"/>
  <c r="G179" i="2"/>
  <c r="G187" i="2"/>
  <c r="G92" i="2"/>
  <c r="G132" i="2"/>
  <c r="G156" i="2"/>
  <c r="G180" i="2"/>
  <c r="G29" i="2"/>
  <c r="G77" i="2"/>
  <c r="G117" i="2"/>
  <c r="G133" i="2"/>
  <c r="G165" i="2"/>
  <c r="G137" i="2"/>
  <c r="G12" i="2"/>
  <c r="G20" i="2"/>
  <c r="G28" i="2"/>
  <c r="G36" i="2"/>
  <c r="G44" i="2"/>
  <c r="G52" i="2"/>
  <c r="G60" i="2"/>
  <c r="G68" i="2"/>
  <c r="G76" i="2"/>
  <c r="G100" i="2"/>
  <c r="G108" i="2"/>
  <c r="G124" i="2"/>
  <c r="G140" i="2"/>
  <c r="G164" i="2"/>
  <c r="G37" i="2"/>
  <c r="G93" i="2"/>
  <c r="G141" i="2"/>
  <c r="G184" i="2"/>
  <c r="G169" i="2"/>
  <c r="G13" i="2"/>
  <c r="G45" i="2"/>
  <c r="G53" i="2"/>
  <c r="G69" i="2"/>
  <c r="G101" i="2"/>
  <c r="G149" i="2"/>
  <c r="G173" i="2"/>
  <c r="G153" i="2"/>
  <c r="G14" i="2"/>
  <c r="G22" i="2"/>
  <c r="G30" i="2"/>
  <c r="G38" i="2"/>
  <c r="G46" i="2"/>
  <c r="G54" i="2"/>
  <c r="G62" i="2"/>
  <c r="G70" i="2"/>
  <c r="G78" i="2"/>
  <c r="G86" i="2"/>
  <c r="G94" i="2"/>
  <c r="G102" i="2"/>
  <c r="G110" i="2"/>
  <c r="G118" i="2"/>
  <c r="G126" i="2"/>
  <c r="G134" i="2"/>
  <c r="G142" i="2"/>
  <c r="G150" i="2"/>
  <c r="G158" i="2"/>
  <c r="G166" i="2"/>
  <c r="G174" i="2"/>
  <c r="G182" i="2"/>
  <c r="G15" i="2"/>
  <c r="G23" i="2"/>
  <c r="G31" i="2"/>
  <c r="G39" i="2"/>
  <c r="G47" i="2"/>
  <c r="G55" i="2"/>
  <c r="G63" i="2"/>
  <c r="G71" i="2"/>
  <c r="G79" i="2"/>
  <c r="G87" i="2"/>
  <c r="G95" i="2"/>
  <c r="G103" i="2"/>
  <c r="G111" i="2"/>
  <c r="G119" i="2"/>
  <c r="G127" i="2"/>
  <c r="G135" i="2"/>
  <c r="G143" i="2"/>
  <c r="G151" i="2"/>
  <c r="G159" i="2"/>
  <c r="G167" i="2"/>
  <c r="G175" i="2"/>
  <c r="G183" i="2"/>
  <c r="G168" i="2"/>
  <c r="G145" i="2"/>
  <c r="G177" i="2"/>
  <c r="G5" i="2"/>
  <c r="G7" i="2"/>
  <c r="G6" i="2"/>
  <c r="G3" i="2"/>
  <c r="G4" i="2"/>
  <c r="G2" i="2"/>
</calcChain>
</file>

<file path=xl/sharedStrings.xml><?xml version="1.0" encoding="utf-8"?>
<sst xmlns="http://schemas.openxmlformats.org/spreadsheetml/2006/main" count="1077" uniqueCount="644">
  <si>
    <t>No.</t>
  </si>
  <si>
    <t>EAN</t>
  </si>
  <si>
    <t>Označení Smluvního účtu</t>
  </si>
  <si>
    <t>REAS</t>
  </si>
  <si>
    <t>Datum Přihlášení</t>
  </si>
  <si>
    <t>Umístění Přístroje</t>
  </si>
  <si>
    <t>Číslo žop</t>
  </si>
  <si>
    <t>číslo odběrného místa distribuce</t>
  </si>
  <si>
    <t>Odečtová jednotka</t>
  </si>
  <si>
    <t>Řešitel Kontaktu</t>
  </si>
  <si>
    <t>Poznámka</t>
  </si>
  <si>
    <t>Obchodník</t>
  </si>
  <si>
    <t>Zkratka</t>
  </si>
  <si>
    <t>Obchodní partner</t>
  </si>
  <si>
    <t>E-mail</t>
  </si>
  <si>
    <t>AH-ENERGY, s.r.o.+C31DA2:B165</t>
  </si>
  <si>
    <t>AH_ENER_OB</t>
  </si>
  <si>
    <t>obchod@ah-energy.cz</t>
  </si>
  <si>
    <t>AH-ENERGY, s.r.o.</t>
  </si>
  <si>
    <t>vanova@ah-energy.cz</t>
  </si>
  <si>
    <t>Alpiq Retail CZ s.r.o.</t>
  </si>
  <si>
    <t>ALPIQ</t>
  </si>
  <si>
    <t>marek.struna@alpiq.com</t>
  </si>
  <si>
    <t>AMPER MARKET</t>
  </si>
  <si>
    <t>AMPER_MARK</t>
  </si>
  <si>
    <t>distribucnipozadavky@ampermarket.cz</t>
  </si>
  <si>
    <t>zmena.dodavatele@ampermarket.cz</t>
  </si>
  <si>
    <t>AP ENERGO s.r.o.</t>
  </si>
  <si>
    <t xml:space="preserve">AP_ENERGO </t>
  </si>
  <si>
    <t xml:space="preserve">info@apenergo.cz </t>
  </si>
  <si>
    <t>A-PLUS Energie obchodní, a.s.</t>
  </si>
  <si>
    <t>A_PLUS_EN</t>
  </si>
  <si>
    <t>info@aplusenergie.cz</t>
  </si>
  <si>
    <t>ARMEX ENERGY, a.s.</t>
  </si>
  <si>
    <t xml:space="preserve">ARMEN     </t>
  </si>
  <si>
    <t>energy@armexenergy.cz</t>
  </si>
  <si>
    <t>Axpo Trading AG</t>
  </si>
  <si>
    <t>AXPO_TR_AG</t>
  </si>
  <si>
    <t>tomas.vicha@axpo.com</t>
  </si>
  <si>
    <t>Roman.Stuetz@axpo.com</t>
  </si>
  <si>
    <t>AZ Energies s.r.o.</t>
  </si>
  <si>
    <t xml:space="preserve">AZE_ENER </t>
  </si>
  <si>
    <t>20234114</t>
  </si>
  <si>
    <t>vypovedi@azenergies.cz</t>
  </si>
  <si>
    <t>brehovska@azenergies.cz</t>
  </si>
  <si>
    <t>klabouchova@azenergies.cz</t>
  </si>
  <si>
    <t>BIDLI energie, a.s.</t>
  </si>
  <si>
    <t>RSH_ENERG</t>
  </si>
  <si>
    <t>Katerina.mrazova@bidli.cz</t>
  </si>
  <si>
    <t>Petra.klapakova@bidli.cz</t>
  </si>
  <si>
    <t>BOHEMIA ENERGY entity s.r.o.</t>
  </si>
  <si>
    <t xml:space="preserve">BEE-OB    </t>
  </si>
  <si>
    <t>zmena.dodavatele@bohemiaenergy.cz</t>
  </si>
  <si>
    <t>distribucnipozadavky@bohemiaenergy.cz</t>
  </si>
  <si>
    <t>Carbounion Bohemia</t>
  </si>
  <si>
    <t>CAR_UNI_BO</t>
  </si>
  <si>
    <t>komodity@carbounion.cz</t>
  </si>
  <si>
    <t>backoffice@carbounion.cz</t>
  </si>
  <si>
    <t>Carbounion Comodity</t>
  </si>
  <si>
    <t>CA_UNI_KOM</t>
  </si>
  <si>
    <t>CEFIL</t>
  </si>
  <si>
    <t>CEFIL_OB</t>
  </si>
  <si>
    <t>bauer@cefil.cz</t>
  </si>
  <si>
    <t>stepanek@cefil.cz</t>
  </si>
  <si>
    <t>CENTROPOL ENERGY, a.s.</t>
  </si>
  <si>
    <t xml:space="preserve">CENTROPOL </t>
  </si>
  <si>
    <t>vydra@centropol.cz</t>
  </si>
  <si>
    <t>kalova@centropol.cz</t>
  </si>
  <si>
    <t>Clever Energies s.r.o.</t>
  </si>
  <si>
    <t>ORION_ENER</t>
  </si>
  <si>
    <t xml:space="preserve"> info@cleverenergies.cz</t>
  </si>
  <si>
    <t>COMFORT ENERGY</t>
  </si>
  <si>
    <t>COMFORT_EN</t>
  </si>
  <si>
    <t xml:space="preserve">zmena.dodavatele@comfortenergy.cz </t>
  </si>
  <si>
    <t>distribucnipozadavky@comfortenergy.cz</t>
  </si>
  <si>
    <t xml:space="preserve">CONTE spol. s r.o. </t>
  </si>
  <si>
    <t>CONTE_OB</t>
  </si>
  <si>
    <t>havlova@conte-energy.cz</t>
  </si>
  <si>
    <t>valesova@conte-energy.cz</t>
  </si>
  <si>
    <t>malikova@conte-energy.cz</t>
  </si>
  <si>
    <t>CORASTA CZ, s.r.o.</t>
  </si>
  <si>
    <t>CORASTA</t>
  </si>
  <si>
    <t>martin.krizek@corasta.cz</t>
  </si>
  <si>
    <t>Česká energetická budoucnost s.r.o.</t>
  </si>
  <si>
    <t>TG_COMMUN</t>
  </si>
  <si>
    <t xml:space="preserve"> office@cenb.cz </t>
  </si>
  <si>
    <t>Česká energetická a plynárenská s.r.o.</t>
  </si>
  <si>
    <t>CESKA_DODA</t>
  </si>
  <si>
    <t>Ondrej.borkovec@vippartners.cz</t>
  </si>
  <si>
    <t>Lenka.paleckova@vippartners.cz</t>
  </si>
  <si>
    <t>palecek@vippartners.cz</t>
  </si>
  <si>
    <t xml:space="preserve">Česká regionální energetika </t>
  </si>
  <si>
    <t>CE_REG_EN</t>
  </si>
  <si>
    <t>info@cr-energetika.cz</t>
  </si>
  <si>
    <t>skalicka@cr-energetika.cz</t>
  </si>
  <si>
    <t>České Teplo</t>
  </si>
  <si>
    <t>CESK_TEPLO</t>
  </si>
  <si>
    <t>marie.neubauerova@cesketeplo.cz</t>
  </si>
  <si>
    <t>jana.schmiedova@cesketeplo.cz</t>
  </si>
  <si>
    <t xml:space="preserve">Český Energetický Dodavatel a.s. </t>
  </si>
  <si>
    <t xml:space="preserve">CE_ENDO </t>
  </si>
  <si>
    <t>pds@ced.cz</t>
  </si>
  <si>
    <t>ČEZ ESCO, a.s.</t>
  </si>
  <si>
    <t>CEZ-ESCO</t>
  </si>
  <si>
    <t>zmena.dodavatele@cezesco.cz</t>
  </si>
  <si>
    <t>Čez Prodej</t>
  </si>
  <si>
    <t xml:space="preserve">CEZ-OB    </t>
  </si>
  <si>
    <t>zmena.dodavatele@cez.cz</t>
  </si>
  <si>
    <t>ČKD Kutná Hora, a.s</t>
  </si>
  <si>
    <t>CKD_KH_OB</t>
  </si>
  <si>
    <t>milan.dousa@ckdkh.com</t>
  </si>
  <si>
    <t>Digital Energy Services s.r.o.</t>
  </si>
  <si>
    <t>DIGI_EN_SE</t>
  </si>
  <si>
    <t>info@nanoenergies.cz</t>
  </si>
  <si>
    <t>Dobrá Energie s.r.o.</t>
  </si>
  <si>
    <t>DOBRA_EN</t>
  </si>
  <si>
    <t>distribuce@dobra-energie.eu</t>
  </si>
  <si>
    <t>E. ON Energie, a.s.</t>
  </si>
  <si>
    <t xml:space="preserve">EON-EN    </t>
  </si>
  <si>
    <t>DM@eon.cz</t>
  </si>
  <si>
    <t>EAGLE ENERGY a.s.</t>
  </si>
  <si>
    <t>EAGLE</t>
  </si>
  <si>
    <t>info@eagleenergy.cz</t>
  </si>
  <si>
    <t>EASY POWER  s.r.o.</t>
  </si>
  <si>
    <t>EASY_POW</t>
  </si>
  <si>
    <t xml:space="preserve">milan.nedved@easypower.cz </t>
  </si>
  <si>
    <t>EGO energie s.r.o.</t>
  </si>
  <si>
    <t>EGO</t>
  </si>
  <si>
    <t>20300330</t>
  </si>
  <si>
    <t>backoffice@egoenergie.cz</t>
  </si>
  <si>
    <t xml:space="preserve">ELGAS Energy, s.r.o. </t>
  </si>
  <si>
    <t>sucha@elgasenergy.cz</t>
  </si>
  <si>
    <t>ELIMON</t>
  </si>
  <si>
    <t xml:space="preserve">ELIMON    </t>
  </si>
  <si>
    <t>komunikace@elimon.cz</t>
  </si>
  <si>
    <t>ELTODO OSVĚTLENÍ, s.r.o.</t>
  </si>
  <si>
    <t>ELT_CIT_OB</t>
  </si>
  <si>
    <t>kolarj@eltodo.cz</t>
  </si>
  <si>
    <t>Enbezo s.r.o.</t>
  </si>
  <si>
    <t>ENBEZO</t>
  </si>
  <si>
    <t xml:space="preserve"> info@enbezo.cz </t>
  </si>
  <si>
    <t>ENCO GROUP</t>
  </si>
  <si>
    <t>ENCO_GROUP</t>
  </si>
  <si>
    <t>lenka.sedmerova@enco-group.cz</t>
  </si>
  <si>
    <t>energie@enco-group.cz</t>
  </si>
  <si>
    <t>Eneka s.r.o.</t>
  </si>
  <si>
    <t xml:space="preserve">ENEKA     </t>
  </si>
  <si>
    <t>eeneka@seznam.cz</t>
  </si>
  <si>
    <t>Eneka-obchod s.r.o.</t>
  </si>
  <si>
    <t>ENE_OB</t>
  </si>
  <si>
    <t>eneka.obchod@eneka.cz</t>
  </si>
  <si>
    <t>Energie ČS, a.s.</t>
  </si>
  <si>
    <t>ERSTE_EN_S</t>
  </si>
  <si>
    <t xml:space="preserve">energie-cs@energie-cs.cz </t>
  </si>
  <si>
    <t xml:space="preserve">backoffice@energie-cs.cz </t>
  </si>
  <si>
    <t>Energie na doma s.r.o.</t>
  </si>
  <si>
    <t>EN_NA_DOMA</t>
  </si>
  <si>
    <t>info@energienadoma.cz</t>
  </si>
  <si>
    <t>Energie na druhou s.r.o.</t>
  </si>
  <si>
    <t>EN_NA_DRUH</t>
  </si>
  <si>
    <t>lacmanova@energienadruhou.cz</t>
  </si>
  <si>
    <t>muhldorfova@energienadruhou.cz</t>
  </si>
  <si>
    <t>Energie napřímo s.r.o</t>
  </si>
  <si>
    <t>EN_NAPRIMO</t>
  </si>
  <si>
    <t>bo@energie-naprimo.cz</t>
  </si>
  <si>
    <t>Energie Pro s.r.o.</t>
  </si>
  <si>
    <t>ENERG_PRO</t>
  </si>
  <si>
    <t xml:space="preserve">info@e-provas.cz </t>
  </si>
  <si>
    <t xml:space="preserve">Energie Pro Tebe a. s. </t>
  </si>
  <si>
    <t>ENE_TEBE</t>
  </si>
  <si>
    <t>info@energieprotebe.cz</t>
  </si>
  <si>
    <t>Energie pro život s.r.o.</t>
  </si>
  <si>
    <t>ENER_PZIV</t>
  </si>
  <si>
    <t>14476980</t>
  </si>
  <si>
    <t>info@energieprozivot.eu</t>
  </si>
  <si>
    <t>Energie2, a.s.</t>
  </si>
  <si>
    <t>ENERGIE</t>
  </si>
  <si>
    <t>13958844</t>
  </si>
  <si>
    <t>info@energie2.cz</t>
  </si>
  <si>
    <t>ENERGO Distribuce s.r.o.</t>
  </si>
  <si>
    <t>ENERGO_DIS</t>
  </si>
  <si>
    <t>13224160</t>
  </si>
  <si>
    <t>lunka@energolar.cz</t>
  </si>
  <si>
    <t xml:space="preserve"> klizova@energolar.cz</t>
  </si>
  <si>
    <t xml:space="preserve"> lunka.jr@energolar.cz</t>
  </si>
  <si>
    <t>ENERGO LaR s.r.o.</t>
  </si>
  <si>
    <t>ENERGO-LAR</t>
  </si>
  <si>
    <t>jezkova@energolar.cz</t>
  </si>
  <si>
    <t>andrysova@energolar.cz</t>
  </si>
  <si>
    <t>Energobridge, s.r.o.</t>
  </si>
  <si>
    <t>EN_BRIDGE</t>
  </si>
  <si>
    <t>distribuce@energobridge.cz</t>
  </si>
  <si>
    <t>Energy BEES</t>
  </si>
  <si>
    <t>ENERG_BEES</t>
  </si>
  <si>
    <t>info@energybees.cz</t>
  </si>
  <si>
    <t xml:space="preserve">ENERGY FOR FUTURE, a.s. </t>
  </si>
  <si>
    <t>EN_FOR_FUT</t>
  </si>
  <si>
    <t>r.stieger@e4f.cz</t>
  </si>
  <si>
    <t>Energy Trading Services s.r.o.</t>
  </si>
  <si>
    <t>EN_TR_SERV</t>
  </si>
  <si>
    <t>kopecky@et-services.cz</t>
  </si>
  <si>
    <t>ENGIE Energy Management CZ s.r.o.</t>
  </si>
  <si>
    <t>GDF_SUEZ</t>
  </si>
  <si>
    <t>Info@cz.engie.com</t>
  </si>
  <si>
    <t>EP ENERGY TRADING, a.s.</t>
  </si>
  <si>
    <t xml:space="preserve">UNENTR    </t>
  </si>
  <si>
    <t>epeteevo@epet.cz</t>
  </si>
  <si>
    <t>epeteemo@epet.cz</t>
  </si>
  <si>
    <t>EU-energy trade s.r.o.</t>
  </si>
  <si>
    <t>EU_ENER_TR</t>
  </si>
  <si>
    <t>schor@euenergy.cz</t>
  </si>
  <si>
    <t>priborsky@euenergy.cz</t>
  </si>
  <si>
    <t>Europe Easy Energy a.s.</t>
  </si>
  <si>
    <t>EU_EASY_EN</t>
  </si>
  <si>
    <t>zmena.dodavatele@3-e.cz</t>
  </si>
  <si>
    <t>distribucnipozadavky@3-e.cz</t>
  </si>
  <si>
    <t>eYELLO CZ</t>
  </si>
  <si>
    <t>EYELLO_CZ</t>
  </si>
  <si>
    <t>zmena.dodavatele@yello.cz</t>
  </si>
  <si>
    <t>EZAMONT Group, a.s.</t>
  </si>
  <si>
    <t>EZAMONT_GR</t>
  </si>
  <si>
    <t>ezamont@ezamont.cz</t>
  </si>
  <si>
    <t>Falcon Energy s.r.o.</t>
  </si>
  <si>
    <t>FALCON</t>
  </si>
  <si>
    <t>info@falconenergy.cz</t>
  </si>
  <si>
    <t>FONERGY</t>
  </si>
  <si>
    <t>FONERGY_OB</t>
  </si>
  <si>
    <t>distribuce@fonergy.cz</t>
  </si>
  <si>
    <t xml:space="preserve">FOSFA a. s. </t>
  </si>
  <si>
    <t>FOSFA_AS</t>
  </si>
  <si>
    <t>feelecoenergy@fosfa.cz</t>
  </si>
  <si>
    <t>Františkovy Energie s.r.o.</t>
  </si>
  <si>
    <t>FRAEN</t>
  </si>
  <si>
    <t>info@frantiskovyenergie.cz</t>
  </si>
  <si>
    <t>FREE for YOU s.r.o.</t>
  </si>
  <si>
    <t xml:space="preserve">CEMO_ENERG </t>
  </si>
  <si>
    <t>lukas.zach@freeforyou.cz</t>
  </si>
  <si>
    <t>FREE. Česká republika s.r.o.</t>
  </si>
  <si>
    <t>FREE_CR</t>
  </si>
  <si>
    <t xml:space="preserve">freecz@freecz.cz </t>
  </si>
  <si>
    <t xml:space="preserve">Gas International s.r.o. </t>
  </si>
  <si>
    <t>GAS_INT_EL</t>
  </si>
  <si>
    <t>info@gasint.cz</t>
  </si>
  <si>
    <t>pozadavky@gasint.cz</t>
  </si>
  <si>
    <t>Gazela Energy, a.s.</t>
  </si>
  <si>
    <t>MAXIM_ENER</t>
  </si>
  <si>
    <t>distribuce@maximenergy.cz</t>
  </si>
  <si>
    <t>GEEN Sale, a.s.</t>
  </si>
  <si>
    <t>GEEN_SALE</t>
  </si>
  <si>
    <t>petra.stercova@geen.eu</t>
  </si>
  <si>
    <t>geensale@geen.eu</t>
  </si>
  <si>
    <t>General Energy a.s.</t>
  </si>
  <si>
    <t>GENE_ENE</t>
  </si>
  <si>
    <t>20311887</t>
  </si>
  <si>
    <t>backoffice@generalenergy.cz</t>
  </si>
  <si>
    <t>peter.pukaj@generalenergy.cz</t>
  </si>
  <si>
    <t>Green Lights s.r.o.</t>
  </si>
  <si>
    <t>GREEN_LIG</t>
  </si>
  <si>
    <t>energy@green-lights.cz</t>
  </si>
  <si>
    <t>info@green-lights.cz</t>
  </si>
  <si>
    <t>Hanácká plynárenská s.r.o.</t>
  </si>
  <si>
    <t>HANA_PLYN</t>
  </si>
  <si>
    <t>info@hanackaplynarenska.cz</t>
  </si>
  <si>
    <t>IN ENERGIE Prodej s.r.o.</t>
  </si>
  <si>
    <t xml:space="preserve">INEGT_SOL </t>
  </si>
  <si>
    <t>distribuce@inenergie.cz</t>
  </si>
  <si>
    <t>innogy Energie, s.r.o.</t>
  </si>
  <si>
    <t>INNOGY_EN</t>
  </si>
  <si>
    <t>zmenadodavatele@innogy.com</t>
  </si>
  <si>
    <t>Karlovarská plynárenská s.r.o.</t>
  </si>
  <si>
    <t>KARL_PL_OB</t>
  </si>
  <si>
    <t>elektrina@kvplyn.cz</t>
  </si>
  <si>
    <t>K-Gas s.r.o.</t>
  </si>
  <si>
    <t>K-GAS_ELE</t>
  </si>
  <si>
    <t>k-gas@email.cz</t>
  </si>
  <si>
    <t>Kolibřík energie, a.s.</t>
  </si>
  <si>
    <t>KOLIB_EN</t>
  </si>
  <si>
    <t>distribuce@kolibrik-energie.cz</t>
  </si>
  <si>
    <t xml:space="preserve">L.D.Energy, s.r.o. </t>
  </si>
  <si>
    <t>L_D_ENERGY</t>
  </si>
  <si>
    <t>travnicek@ldenergy.cz</t>
  </si>
  <si>
    <t xml:space="preserve">LAMA energy a.s. </t>
  </si>
  <si>
    <t>LAMA_INVES</t>
  </si>
  <si>
    <t>pozadavky@levnyplyn.cz</t>
  </si>
  <si>
    <t>LEVEL Energy a.s.</t>
  </si>
  <si>
    <t>LEVEL_EN</t>
  </si>
  <si>
    <t>management4@levelenergy.cz</t>
  </si>
  <si>
    <t>management2@levelenergy.cz</t>
  </si>
  <si>
    <t>Lidová energie s.r.o.</t>
  </si>
  <si>
    <t>LIDOVA_EN</t>
  </si>
  <si>
    <t>20106161</t>
  </si>
  <si>
    <t>info@lidovaenergie.cz</t>
  </si>
  <si>
    <t>Lumius s.r.o.</t>
  </si>
  <si>
    <t xml:space="preserve">LUMIUS    </t>
  </si>
  <si>
    <t>pds@lumius.cz</t>
  </si>
  <si>
    <t>Manta Energy s. r. o. </t>
  </si>
  <si>
    <t>MANTA</t>
  </si>
  <si>
    <t>energetik@mantaenergy,cz</t>
  </si>
  <si>
    <t>MDI Energy s.r.o.</t>
  </si>
  <si>
    <t>MDI_ENERGY</t>
  </si>
  <si>
    <t>info@mdienergy.cz</t>
  </si>
  <si>
    <t>Microenergy s.r.o.</t>
  </si>
  <si>
    <t>MICRO</t>
  </si>
  <si>
    <t>pds@microenergy.cz</t>
  </si>
  <si>
    <t>lucie.losova@microenergy.cz</t>
  </si>
  <si>
    <t>MIROMI energy, a.s.</t>
  </si>
  <si>
    <t>MIROMI_EN</t>
  </si>
  <si>
    <t>kracman@miromi.cz</t>
  </si>
  <si>
    <t>MND a.s.</t>
  </si>
  <si>
    <t>MND_ELE</t>
  </si>
  <si>
    <t>prilohy.rsd@mnd.cz</t>
  </si>
  <si>
    <t xml:space="preserve">MND Energy Trading a.s.     </t>
  </si>
  <si>
    <t>MND_ENERGY</t>
  </si>
  <si>
    <t>20299497</t>
  </si>
  <si>
    <t>prilohy.rsd@mndet.cz</t>
  </si>
  <si>
    <t>Moravská plynárenská s.r.o.</t>
  </si>
  <si>
    <t>MOR_PLYN</t>
  </si>
  <si>
    <t>info@moravskaplynarenska.cz</t>
  </si>
  <si>
    <t>Nano Energies Trade s.r.o.</t>
  </si>
  <si>
    <t>NANO_ENERG</t>
  </si>
  <si>
    <t>Nano Green s.r.o.</t>
  </si>
  <si>
    <t>NANO_GREEN</t>
  </si>
  <si>
    <t>Nezávislá energie s.r.o.</t>
  </si>
  <si>
    <t>NEZAV_EN</t>
  </si>
  <si>
    <t>hedvicek@nezavislaenergie.cz</t>
  </si>
  <si>
    <t>chytil@nezavislaenergie.cz</t>
  </si>
  <si>
    <t>NWT a.s.</t>
  </si>
  <si>
    <t>NWT_AS</t>
  </si>
  <si>
    <t xml:space="preserve">info@nwtenergie.cz </t>
  </si>
  <si>
    <t>OBEC_PLYN</t>
  </si>
  <si>
    <t xml:space="preserve"> silvie.pekarova@nwt.cz</t>
  </si>
  <si>
    <t xml:space="preserve">OBECNÍ PLYNÁRNA, s.r.o. </t>
  </si>
  <si>
    <t>david.kelis@obecni-plynarna.cz</t>
  </si>
  <si>
    <t>monika.vaclavikova@obecni-plynarna.cz</t>
  </si>
  <si>
    <t>aneta.prochazkova@obecni-plynarna.cz</t>
  </si>
  <si>
    <t>Pražská energetika, a.s.</t>
  </si>
  <si>
    <t xml:space="preserve">PRE-OB    </t>
  </si>
  <si>
    <t>rs.distribuce@pre.cz</t>
  </si>
  <si>
    <t xml:space="preserve">Pražská plynárenská, a.s. </t>
  </si>
  <si>
    <t>PR_PLYN_OB</t>
  </si>
  <si>
    <t>zmeny.dodavatele@ppas.cz</t>
  </si>
  <si>
    <t>První moravská plynární s.r.o.</t>
  </si>
  <si>
    <t>PR_MORPLYN</t>
  </si>
  <si>
    <t>20321197</t>
  </si>
  <si>
    <t>info@prvnimoravska.cz</t>
  </si>
  <si>
    <t>První rodinná a.s.</t>
  </si>
  <si>
    <t>PRV_RODIN</t>
  </si>
  <si>
    <t>provoz@prvnirodinna.cz</t>
  </si>
  <si>
    <t>obchodnik@prvnirodinna.cz</t>
  </si>
  <si>
    <t>QUANTUM, a.s.</t>
  </si>
  <si>
    <t>QUANTUM_EL</t>
  </si>
  <si>
    <t>quantumas@quantumas.cz</t>
  </si>
  <si>
    <t>elektrina@quantumas.cz</t>
  </si>
  <si>
    <t>Ray Energy a.s.</t>
  </si>
  <si>
    <t>RAY_ENERGY</t>
  </si>
  <si>
    <t>info@rayenergy.cz</t>
  </si>
  <si>
    <t>RIGHT POWER, a.s., organizační složka</t>
  </si>
  <si>
    <t>RIGHT_P_AS</t>
  </si>
  <si>
    <t>jiri.volovsky@rightpower.com</t>
  </si>
  <si>
    <t>marek.piwko@rightpower.com</t>
  </si>
  <si>
    <t>petr.vasenka@rightpower.com</t>
  </si>
  <si>
    <t>Rodinná energie a.s.</t>
  </si>
  <si>
    <t>RODIN_ENER</t>
  </si>
  <si>
    <t>info@rodinna-energie.cz</t>
  </si>
  <si>
    <t>RS energy cz s.r.o.</t>
  </si>
  <si>
    <t>RS_ENERGY</t>
  </si>
  <si>
    <t>20257527</t>
  </si>
  <si>
    <t>admin@rsenergy.cz</t>
  </si>
  <si>
    <t>Santino 2011 s.r.o.</t>
  </si>
  <si>
    <t>SANT_2011</t>
  </si>
  <si>
    <t>info@santino2011.cz</t>
  </si>
  <si>
    <t>Seaberg s.r.o.</t>
  </si>
  <si>
    <t>SEABERG_OB</t>
  </si>
  <si>
    <t>kuna@seaberg.cz</t>
  </si>
  <si>
    <t xml:space="preserve">SFORP s.r.o. </t>
  </si>
  <si>
    <t>SFORP</t>
  </si>
  <si>
    <t>sforp@sforp.cz</t>
  </si>
  <si>
    <t>Slovenské  elektrárne Česká republika , s.r.o.</t>
  </si>
  <si>
    <t>SLO_ELE_CR</t>
  </si>
  <si>
    <t>registrace@seas.sk</t>
  </si>
  <si>
    <t>Solar Global Energy a.s.</t>
  </si>
  <si>
    <t>SG_ENERGY</t>
  </si>
  <si>
    <t>energy@solarglobal.cz</t>
  </si>
  <si>
    <t>SPP CZ, a.s.</t>
  </si>
  <si>
    <t>SPP_CZ</t>
  </si>
  <si>
    <t>irena.stasova@spp.cz</t>
  </si>
  <si>
    <t>jiri.psencik@spp.cz</t>
  </si>
  <si>
    <t>Strong energy s.r.o.</t>
  </si>
  <si>
    <t>STRONG_EN</t>
  </si>
  <si>
    <t>info@strongenergy.cz</t>
  </si>
  <si>
    <t>TAURON Czech Energy s.r.o.</t>
  </si>
  <si>
    <t>TAURON_OB</t>
  </si>
  <si>
    <t xml:space="preserve">prodej@tauronenergy.cz </t>
  </si>
  <si>
    <t>Teplárny Brno, a.s.</t>
  </si>
  <si>
    <t>TEP_BR</t>
  </si>
  <si>
    <t xml:space="preserve"> distributor@teplarny.cz</t>
  </si>
  <si>
    <t>TGC Energie s.r.o.</t>
  </si>
  <si>
    <t>CUP_ENERGY</t>
  </si>
  <si>
    <t>20264193</t>
  </si>
  <si>
    <t>distribuce@tgcenergie.cz</t>
  </si>
  <si>
    <t>Transfer Energy a.s.</t>
  </si>
  <si>
    <t>TRANSF_EN</t>
  </si>
  <si>
    <t>javurek@transferenergy.cz</t>
  </si>
  <si>
    <t>tichy@transferenergy.cz</t>
  </si>
  <si>
    <t>T-WATT s.r.o.</t>
  </si>
  <si>
    <t>T_WATT_OB</t>
  </si>
  <si>
    <t>petr.sedivy@t-watt.cz</t>
  </si>
  <si>
    <t xml:space="preserve">UCED Prodej s.r.o.     </t>
  </si>
  <si>
    <t>UCED</t>
  </si>
  <si>
    <t>20331779</t>
  </si>
  <si>
    <t>pavel.moravec@unicapital.cz</t>
  </si>
  <si>
    <t>sofie.jandova@unicapital.cz</t>
  </si>
  <si>
    <t>Utylis Energie s.r.o.</t>
  </si>
  <si>
    <t>ALPHA_BLUE</t>
  </si>
  <si>
    <t>info@utylis.cz</t>
  </si>
  <si>
    <t>V-Elektra, s.r.o.</t>
  </si>
  <si>
    <t xml:space="preserve">V-ELEKTRA </t>
  </si>
  <si>
    <t>v-elektra@v-elektra.com</t>
  </si>
  <si>
    <t xml:space="preserve">VEMEX Energie a.s. </t>
  </si>
  <si>
    <t>RSP_ENERGY</t>
  </si>
  <si>
    <t>e-distribuce@vemexenergie.cz</t>
  </si>
  <si>
    <t>Veolia Energie ČR a.s.</t>
  </si>
  <si>
    <t xml:space="preserve">DALKIA    </t>
  </si>
  <si>
    <t>energie@veolia.cz</t>
  </si>
  <si>
    <t>Veolia Komodity ČR s.r.o.</t>
  </si>
  <si>
    <t xml:space="preserve">CZKAR     </t>
  </si>
  <si>
    <t>energie@veoliaenergie.cz</t>
  </si>
  <si>
    <t>Východočeská energie s.r.o.</t>
  </si>
  <si>
    <t>VYCHOD_ENE</t>
  </si>
  <si>
    <t>info@venergie.cz</t>
  </si>
  <si>
    <t>X Energie, s.r.o.</t>
  </si>
  <si>
    <t>X_ENERG_OB</t>
  </si>
  <si>
    <t>zmena.dodavatele@xenergie.cz</t>
  </si>
  <si>
    <t>distribucnipozadavky@xenergie.cz</t>
  </si>
  <si>
    <t>Zásobování teplem Vsetín</t>
  </si>
  <si>
    <t>ZTV_OB</t>
  </si>
  <si>
    <t>michal.chmela@mvv.cz</t>
  </si>
  <si>
    <t xml:space="preserve">Zelená elektřina s.r.o     </t>
  </si>
  <si>
    <t>ZEL_ENER</t>
  </si>
  <si>
    <t>20282955</t>
  </si>
  <si>
    <t>votypkova@zelena-elektrina.cz</t>
  </si>
  <si>
    <t>Zero Energy s.r.o.</t>
  </si>
  <si>
    <t>ZERO_EN</t>
  </si>
  <si>
    <t>20264160</t>
  </si>
  <si>
    <t xml:space="preserve">info@zeroenergy.cz </t>
  </si>
  <si>
    <t>ZFP Energy, a.s.</t>
  </si>
  <si>
    <t>ZFP_EN</t>
  </si>
  <si>
    <t>20328464</t>
  </si>
  <si>
    <t>distribuce@zfpenergy.cz</t>
  </si>
  <si>
    <t>ZT energy s.r.o.</t>
  </si>
  <si>
    <t>ZT_ENERGY</t>
  </si>
  <si>
    <t>info@zt-blansko.cz</t>
  </si>
  <si>
    <t>GRID energy s.r.o.</t>
  </si>
  <si>
    <t>GRID</t>
  </si>
  <si>
    <t>info@gridenergy.cz</t>
  </si>
  <si>
    <t>BV POWER SOLUTION s.r.o.</t>
  </si>
  <si>
    <t>BW_POWER</t>
  </si>
  <si>
    <t xml:space="preserve"> info@bvpower.cz</t>
  </si>
  <si>
    <t>PLUTO ENERGY s.r.o.</t>
  </si>
  <si>
    <t>PLUTO</t>
  </si>
  <si>
    <t>info@plutoenergy.com</t>
  </si>
  <si>
    <t xml:space="preserve">bezDodavatele a.s.     </t>
  </si>
  <si>
    <t>BEZDOD</t>
  </si>
  <si>
    <t>distribucnipozadavky@bezdodavatele.cz</t>
  </si>
  <si>
    <t>zmena.dodavatele@bezdodavatele.cz</t>
  </si>
  <si>
    <t>Jihlavské plynárny s.r.o.</t>
  </si>
  <si>
    <t xml:space="preserve">JIHL_PLYN </t>
  </si>
  <si>
    <t>info@jihlavskeplynarny.cz</t>
  </si>
  <si>
    <t>Entri a.s.</t>
  </si>
  <si>
    <t>ENTRI</t>
  </si>
  <si>
    <t xml:space="preserve">kontakt@entri.cz </t>
  </si>
  <si>
    <t>ENIC s.r.o.</t>
  </si>
  <si>
    <t>ENIC_OB</t>
  </si>
  <si>
    <t>horky@enic.cz</t>
  </si>
  <si>
    <t>barchankova@enic.cz</t>
  </si>
  <si>
    <t>ALPIQ ENERGY SE</t>
  </si>
  <si>
    <t>ALPIQ_OB</t>
  </si>
  <si>
    <t>simona.michalcova@alpiq.com</t>
  </si>
  <si>
    <t>EFG Green energy s.r.o.</t>
  </si>
  <si>
    <t>EFG GREEN</t>
  </si>
  <si>
    <t>backoffice@efg-energy.cz</t>
  </si>
  <si>
    <t>p.voltr@efg-holding.cz</t>
  </si>
  <si>
    <t>Email bez mezer</t>
  </si>
  <si>
    <t>Rank</t>
  </si>
  <si>
    <t>email 2</t>
  </si>
  <si>
    <t>eva.zemkova@alpiq.com</t>
  </si>
  <si>
    <t>marek.struna@alpiq.com;simona.michalcova@alpiq.com</t>
  </si>
  <si>
    <t>marek.struna@alpiq.com;eva.zemkova@alpiq.com</t>
  </si>
  <si>
    <t>distribucnipozadavky@ampermarket.cz;zmena.dodavatele@ampermarket.cz</t>
  </si>
  <si>
    <t>info@apenergo.cz</t>
  </si>
  <si>
    <t>tomas.vicha@axpo.com;Roman.Stuetz@axpo.com</t>
  </si>
  <si>
    <t>vypovedi@azenergies.cz;brehovska@azenergies.cz;klabouchova@azenergies.cz</t>
  </si>
  <si>
    <t>distribucnipozadavky@bezdodavatele.cz;zmena.dodavatele@bezdodavatele.cz</t>
  </si>
  <si>
    <t>Katerina.mrazova@bidli.cz;Petra.klapakova@bidli.cz</t>
  </si>
  <si>
    <t>zmena.dodavatele@bohemiaenergy.cz;distribucnipozadavky@bohemiaenergy.cz</t>
  </si>
  <si>
    <t>info@bvpower.cz</t>
  </si>
  <si>
    <t>komodity@carbounion.cz;backoffice@carbounion.cz</t>
  </si>
  <si>
    <t>bauer@cefil.cz;stepanek@cefil.cz</t>
  </si>
  <si>
    <t>vydra@centropol.cz;kalova@centropol.cz</t>
  </si>
  <si>
    <t>info@cleverenergies.cz</t>
  </si>
  <si>
    <t>zmena.dodavatele@comfortenergy.cz;distribucnipozadavky@comfortenergy.cz</t>
  </si>
  <si>
    <t>havlova@conte-energy.cz;valesova@conte-energy.cz;malikova@conte-energy.cz</t>
  </si>
  <si>
    <t>Ondrej.borkovec@vippartners.cz;Lenka.paleckova@vippartners.cz;palecek@vippartners.cz</t>
  </si>
  <si>
    <t>office@cenb.cz</t>
  </si>
  <si>
    <t>info@cr-energetika.cz;skalicka@cr-energetika.cz</t>
  </si>
  <si>
    <t>marie.neubauerova@cesketeplo.cz;jana.schmiedova@cesketeplo.cz</t>
  </si>
  <si>
    <t>milan.nedved@easypower.cz</t>
  </si>
  <si>
    <t>backoffice@efg-energy.cz;p.voltr@efg-holding.cz</t>
  </si>
  <si>
    <t>info@enbezo.cz</t>
  </si>
  <si>
    <t>lenka.sedmerova@enco-group.cz;energie@enco-group.cz</t>
  </si>
  <si>
    <t>energie-cs@energie-cs.cz;backoffice@energie-cs.cz</t>
  </si>
  <si>
    <t>lacmanova@energienadruhou.cz;muhldorfova@energienadruhou.cz</t>
  </si>
  <si>
    <t>info@e-provas.cz</t>
  </si>
  <si>
    <t>lunka@energolar.cz;klizova@energolar.cz;lunka.jr@energolar.cz</t>
  </si>
  <si>
    <t>lunka@energolar.cz;jezkova@energolar.cz;andrysova@energolar.cz</t>
  </si>
  <si>
    <t>horky@enic.cz;barchankova@enic.cz</t>
  </si>
  <si>
    <t>kontakt@entri.cz</t>
  </si>
  <si>
    <t>epeteevo@epet.cz;epeteemo@epet.cz</t>
  </si>
  <si>
    <t>schor@euenergy.cz;priborsky@euenergy.cz</t>
  </si>
  <si>
    <t>zmena.dodavatele@3-e.cz;distribucnipozadavky@3-e.cz</t>
  </si>
  <si>
    <t>freecz@freecz.cz</t>
  </si>
  <si>
    <t>info@gasint.cz;pozadavky@gasint.cz</t>
  </si>
  <si>
    <t>petra.stercova@geen.eu;geensale@geen.eu</t>
  </si>
  <si>
    <t>backoffice@generalenergy.cz;peter.pukaj@generalenergy.cz</t>
  </si>
  <si>
    <t>energy@green-lights.cz;info@green-lights.cz</t>
  </si>
  <si>
    <t>management4@levelenergy.cz;management2@levelenergy.cz</t>
  </si>
  <si>
    <t>pds@microenergy.cz;lucie.losova@microenergy.cz</t>
  </si>
  <si>
    <t>hedvicek@nezavislaenergie.cz;chytil@nezavislaenergie.cz</t>
  </si>
  <si>
    <t>info@nwtenergie.cz;silvie.pekarova@nwt.cz</t>
  </si>
  <si>
    <t>provoz@prvnirodinna.cz;obchodnik@prvnirodinna.cz</t>
  </si>
  <si>
    <t>quantumas@quantumas.cz;elektrina@quantumas.cz</t>
  </si>
  <si>
    <t>jiri.volovsky@rightpower.com;marek.piwko@rightpower.com;petr.vasenka@rightpower.com</t>
  </si>
  <si>
    <t>irena.stasova@spp.cz;jiri.psencik@spp.cz</t>
  </si>
  <si>
    <t>prodej@tauronenergy.cz</t>
  </si>
  <si>
    <t>distributor@teplarny.cz</t>
  </si>
  <si>
    <t>javurek@transferenergy.cz;tichy@transferenergy.cz</t>
  </si>
  <si>
    <t>pavel.moravec@unicapital.cz;sofie.jandova@unicapital.cz</t>
  </si>
  <si>
    <t>zmena.dodavatele@xenergie.cz;distribucnipozadavky@xenergie.cz</t>
  </si>
  <si>
    <t>info@zeroenergy.cz</t>
  </si>
  <si>
    <t>Obchodnik email</t>
  </si>
  <si>
    <t>SME Severomoravská Energetika</t>
  </si>
  <si>
    <t>STE Středočeská energetika</t>
  </si>
  <si>
    <t>SČE Severočeská energetika</t>
  </si>
  <si>
    <t>VČE Východočeská energetika</t>
  </si>
  <si>
    <t>ZČE Západočeská energetika</t>
  </si>
  <si>
    <t>MZS</t>
  </si>
  <si>
    <t>MZZ</t>
  </si>
  <si>
    <t>Označení smluv. Účtu</t>
  </si>
  <si>
    <t>odečtová jednotka</t>
  </si>
  <si>
    <t>řešitel</t>
  </si>
  <si>
    <t>QPSDVYCHOD</t>
  </si>
  <si>
    <t>QPSDZAPAD</t>
  </si>
  <si>
    <t>QPSDSEVER</t>
  </si>
  <si>
    <t>QPSDSTRED</t>
  </si>
  <si>
    <t>QPSDMORAVA</t>
  </si>
  <si>
    <t>Místo spotřeby</t>
  </si>
  <si>
    <t>MZ</t>
  </si>
  <si>
    <t>MS</t>
  </si>
  <si>
    <t>Typ provozu výrobny</t>
  </si>
  <si>
    <t>Kontakt PPP</t>
  </si>
  <si>
    <t>Mail předmět</t>
  </si>
  <si>
    <t>Zadavatel</t>
  </si>
  <si>
    <t>mikroClenove</t>
  </si>
  <si>
    <t>Souralová Oľga</t>
  </si>
  <si>
    <t>Hegerová Eva</t>
  </si>
  <si>
    <t>Kašíková Kateřina</t>
  </si>
  <si>
    <t>Dzurik Ondřej</t>
  </si>
  <si>
    <t>Přikryl Miroslav</t>
  </si>
  <si>
    <t>Neuwirth Jiří</t>
  </si>
  <si>
    <t>Gryžboň Jakub</t>
  </si>
  <si>
    <t>Vincková Petra</t>
  </si>
  <si>
    <t>Žďárská Lucie</t>
  </si>
  <si>
    <t>Kontaktní Telefon</t>
  </si>
  <si>
    <t>859182400400189225</t>
  </si>
  <si>
    <t>859182400503929049</t>
  </si>
  <si>
    <t>859182400511490852</t>
  </si>
  <si>
    <t>859182400801159728</t>
  </si>
  <si>
    <t>859182400700463162</t>
  </si>
  <si>
    <t>author</t>
  </si>
  <si>
    <t>ean</t>
  </si>
  <si>
    <t>kontaktPPP</t>
  </si>
  <si>
    <t>mistoSpotreby</t>
  </si>
  <si>
    <t>umisteniPristroje</t>
  </si>
  <si>
    <t>cisloOdbernehoMistaDistr</t>
  </si>
  <si>
    <t>oznaceniSmluvnihoUctu</t>
  </si>
  <si>
    <t>reas</t>
  </si>
  <si>
    <t>datumPrihlaseni</t>
  </si>
  <si>
    <t>odectovaJednotka</t>
  </si>
  <si>
    <t>typProvozuVyrobny</t>
  </si>
  <si>
    <t>resitelKontaktu</t>
  </si>
  <si>
    <t>poznamka</t>
  </si>
  <si>
    <t>obchodnik</t>
  </si>
  <si>
    <t>obchodnikEmail</t>
  </si>
  <si>
    <t>emailPredmet</t>
  </si>
  <si>
    <t>kontaktniTelefon</t>
  </si>
  <si>
    <t xml:space="preserve">out_DictionaryValues("datumPrihlaseni").ToString </t>
  </si>
  <si>
    <t>cisloZOP</t>
  </si>
  <si>
    <t>stav procesu 1</t>
  </si>
  <si>
    <t>stav procesu2</t>
  </si>
  <si>
    <t>stav procesu3</t>
  </si>
  <si>
    <t>doplneni 4</t>
  </si>
  <si>
    <t>Jméno + příjmení</t>
  </si>
  <si>
    <t>Adresa</t>
  </si>
  <si>
    <t>Datum narození</t>
  </si>
  <si>
    <t>Číslo OP</t>
  </si>
  <si>
    <t>HJ</t>
  </si>
  <si>
    <t>PI</t>
  </si>
  <si>
    <t>Výsledek zpracování</t>
  </si>
  <si>
    <t>Číslo výrobního odběrného místa</t>
  </si>
  <si>
    <t>TKD kontakt</t>
  </si>
  <si>
    <t>Hodnota smluvního účtu</t>
  </si>
  <si>
    <t>out_strDruhZpravySOP</t>
  </si>
  <si>
    <t>out_strStatuszpravy</t>
  </si>
  <si>
    <t>out_strPlatnostdo</t>
  </si>
  <si>
    <t>out_strPocetGeneratoru</t>
  </si>
  <si>
    <t>out_strStatusKontaktu</t>
  </si>
  <si>
    <t>out_strTypsmluvnihouctu</t>
  </si>
  <si>
    <t>out_strSkupUcOkruhu</t>
  </si>
  <si>
    <t>out_strZpusobDosPlat</t>
  </si>
  <si>
    <t>out_strZpusOdeslPl</t>
  </si>
  <si>
    <t>out_strAtribNalezUctu</t>
  </si>
  <si>
    <t>out_strSdruzFakturace</t>
  </si>
  <si>
    <t>out_strCyklusZaloh</t>
  </si>
  <si>
    <t>out_strDrMistSpot</t>
  </si>
  <si>
    <t>out_strZpusobprovozuVZ</t>
  </si>
  <si>
    <t>out_strTypmereni</t>
  </si>
  <si>
    <t>out_strOperand</t>
  </si>
  <si>
    <t>out_strTrida</t>
  </si>
  <si>
    <t>out_strAkce</t>
  </si>
  <si>
    <t>out_strDruhkontaktu</t>
  </si>
  <si>
    <t>out_strSmer</t>
  </si>
  <si>
    <t>out_strVychoziEmail</t>
  </si>
  <si>
    <t>out_strUpravaTerminu</t>
  </si>
  <si>
    <t>out_strPoleMikrozdroj</t>
  </si>
  <si>
    <t>out_intTimeoutS</t>
  </si>
  <si>
    <t>out_intTimeoutM</t>
  </si>
  <si>
    <t>out_intTimeoutL</t>
  </si>
  <si>
    <t>out_intMaxRetries</t>
  </si>
  <si>
    <t>Petr Hladil</t>
  </si>
  <si>
    <t>Jana Žižky 238</t>
  </si>
  <si>
    <t>Mail tělo</t>
  </si>
  <si>
    <t>PoznámkaPP</t>
  </si>
  <si>
    <t>Sazba</t>
  </si>
  <si>
    <t>KPJM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</si>
</sst>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;@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horizontal="left"/>
    </xf>
    <xf numFmtId="0" fontId="2" fillId="0" borderId="0" xfId="1"/>
    <xf numFmtId="0" fontId="0" fillId="0" borderId="0" xfId="0" applyNumberFormat="1"/>
    <xf numFmtId="0" fontId="0" fillId="0" borderId="1" xfId="0" applyBorder="1"/>
    <xf numFmtId="164" fontId="0" fillId="0" borderId="1" xfId="0" applyNumberFormat="1" applyBorder="1"/>
    <xf numFmtId="0" fontId="0" fillId="2" borderId="1" xfId="0" applyFill="1" applyBorder="1"/>
    <xf numFmtId="49" fontId="0" fillId="0" borderId="1" xfId="0" applyNumberFormat="1" applyBorder="1"/>
    <xf numFmtId="0" fontId="0" fillId="0" borderId="0" xfId="0" applyAlignment="1">
      <alignment wrapText="1"/>
    </xf>
    <xf numFmtId="0" fontId="0" fillId="3" borderId="1" xfId="0" applyFill="1" applyBorder="1"/>
    <xf numFmtId="164" fontId="0" fillId="0" borderId="1" xfId="0" applyNumberFormat="1" applyFill="1" applyBorder="1"/>
    <xf numFmtId="49" fontId="0" fillId="2" borderId="1" xfId="0" applyNumberFormat="1" applyFill="1" applyBorder="1"/>
    <xf numFmtId="164" fontId="0" fillId="2" borderId="1" xfId="0" applyNumberFormat="1" applyFill="1" applyBorder="1"/>
    <xf numFmtId="49" fontId="1" fillId="2" borderId="1" xfId="0" applyNumberFormat="1" applyFont="1" applyFill="1" applyBorder="1"/>
    <xf numFmtId="0" fontId="0" fillId="0" borderId="1" xfId="0" applyFill="1" applyBorder="1"/>
    <xf numFmtId="49" fontId="0" fillId="0" borderId="1" xfId="0" applyNumberFormat="1" applyFill="1" applyBorder="1"/>
    <xf numFmtId="0" fontId="0" fillId="0" borderId="0" xfId="0" applyFill="1"/>
    <xf numFmtId="0" fontId="0" fillId="3" borderId="2" xfId="0" applyFill="1" applyBorder="1"/>
    <xf numFmtId="0" fontId="0" fillId="0" borderId="2" xfId="0" applyBorder="1"/>
    <xf numFmtId="0" fontId="0" fillId="0" borderId="0" xfId="0" applyFill="1" applyBorder="1"/>
    <xf numFmtId="0" fontId="0" fillId="0" borderId="0" xfId="0" applyBorder="1"/>
    <xf numFmtId="0" fontId="0" fillId="4" borderId="2" xfId="0" applyFill="1" applyBorder="1"/>
    <xf numFmtId="0" fontId="0" fillId="5" borderId="2" xfId="0" applyFill="1" applyBorder="1"/>
    <xf numFmtId="0" fontId="0" fillId="4" borderId="0" xfId="0" applyFill="1" applyBorder="1"/>
    <xf numFmtId="14" fontId="0" fillId="0" borderId="0" xfId="0" applyNumberFormat="1" applyFill="1" applyBorder="1"/>
    <xf numFmtId="0" fontId="0" fillId="0" borderId="0" xfId="0" applyFill="1" applyBorder="1" applyAlignment="1">
      <alignment wrapText="1"/>
    </xf>
    <xf numFmtId="0" fontId="0" fillId="0" borderId="0" xfId="0" applyFill="1" applyBorder="1" applyAlignment="1"/>
  </cellXfs>
  <cellStyles count="2">
    <cellStyle name="Hypertextový odkaz" xfId="1" builtinId="8"/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ladilpet/AppData/Roaming/Microsoft/AddIns/Dopln&#283;kUDF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1"/>
      <sheetName val="DoplněkUDF"/>
    </sheetNames>
    <definedNames>
      <definedName name="ConcatenateIf"/>
    </defined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eva.zemkova@alpiq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List1"/>
  <dimension ref="A1:AL168"/>
  <sheetViews>
    <sheetView tabSelected="1" topLeftCell="R1" workbookViewId="0">
      <selection activeCell="AD13" sqref="AD13"/>
    </sheetView>
  </sheetViews>
  <sheetFormatPr defaultRowHeight="15" x14ac:dyDescent="0.25"/>
  <cols>
    <col min="1" max="1" width="5.28515625" customWidth="1"/>
    <col min="2" max="2" width="21" customWidth="1"/>
    <col min="3" max="4" width="31.85546875" customWidth="1"/>
    <col min="5" max="5" width="27.42578125" customWidth="1"/>
    <col min="6" max="6" width="31.85546875" customWidth="1"/>
    <col min="7" max="7" width="16.7109375" bestFit="1" customWidth="1"/>
    <col min="8" max="8" width="30.28515625" bestFit="1" customWidth="1"/>
    <col min="9" max="9" width="23.42578125" bestFit="1" customWidth="1"/>
    <col min="10" max="10" width="30.28515625" bestFit="1" customWidth="1"/>
    <col min="11" max="11" width="16.140625" bestFit="1" customWidth="1"/>
    <col min="12" max="12" width="18" bestFit="1" customWidth="1"/>
    <col min="13" max="13" width="19.5703125" bestFit="1" customWidth="1"/>
    <col min="14" max="14" width="15.7109375" bestFit="1" customWidth="1"/>
    <col min="15" max="15" width="35.42578125" customWidth="1"/>
    <col min="16" max="16" width="50.7109375" customWidth="1"/>
    <col min="17" max="17" width="41" customWidth="1"/>
    <col min="18" max="18" width="34.5703125" customWidth="1"/>
    <col min="19" max="19" width="31.85546875" customWidth="1"/>
    <col min="20" max="20" width="13.5703125" customWidth="1"/>
    <col min="21" max="21" width="17.140625" customWidth="1"/>
    <col min="22" max="22" width="10.140625" customWidth="1"/>
    <col min="23" max="23" width="13.7109375" customWidth="1"/>
    <col min="24" max="24" width="16.140625" bestFit="1" customWidth="1"/>
    <col min="25" max="25" width="13.28515625" bestFit="1" customWidth="1"/>
    <col min="26" max="26" width="15" bestFit="1" customWidth="1"/>
    <col min="27" max="29" width="11" customWidth="1"/>
    <col min="30" max="30" width="30.5703125" bestFit="1" customWidth="1"/>
    <col min="31" max="31" width="11.5703125" bestFit="1" customWidth="1"/>
    <col min="32" max="32" width="22.85546875" bestFit="1" customWidth="1"/>
    <col min="33" max="33" width="11" customWidth="1"/>
    <col min="34" max="34" width="13.5703125" bestFit="1" customWidth="1"/>
    <col min="35" max="36" width="13.140625" bestFit="1" customWidth="1"/>
    <col min="37" max="37" width="19.140625" bestFit="1" customWidth="1"/>
  </cols>
  <sheetData>
    <row r="1" spans="1:38" x14ac:dyDescent="0.25">
      <c r="A1" s="9" t="s">
        <v>0</v>
      </c>
      <c r="B1" s="4" t="s">
        <v>561</v>
      </c>
      <c r="C1" s="4" t="s">
        <v>1</v>
      </c>
      <c r="D1" s="4" t="s">
        <v>559</v>
      </c>
      <c r="E1" s="4" t="s">
        <v>6</v>
      </c>
      <c r="F1" s="4" t="s">
        <v>555</v>
      </c>
      <c r="G1" s="4" t="s">
        <v>5</v>
      </c>
      <c r="H1" s="4" t="s">
        <v>7</v>
      </c>
      <c r="I1" s="4" t="s">
        <v>2</v>
      </c>
      <c r="J1" s="4" t="s">
        <v>3</v>
      </c>
      <c r="K1" s="6" t="s">
        <v>4</v>
      </c>
      <c r="L1" s="9" t="s">
        <v>8</v>
      </c>
      <c r="M1" s="4" t="s">
        <v>558</v>
      </c>
      <c r="N1" s="9" t="s">
        <v>9</v>
      </c>
      <c r="O1" s="9" t="s">
        <v>10</v>
      </c>
      <c r="P1" s="4" t="s">
        <v>11</v>
      </c>
      <c r="Q1" s="9" t="s">
        <v>539</v>
      </c>
      <c r="R1" s="9" t="s">
        <v>560</v>
      </c>
      <c r="S1" s="4" t="s">
        <v>572</v>
      </c>
      <c r="T1" s="18" t="s">
        <v>640</v>
      </c>
      <c r="U1" s="18" t="s">
        <v>641</v>
      </c>
      <c r="V1" s="18" t="s">
        <v>643</v>
      </c>
      <c r="W1" s="18" t="s">
        <v>600</v>
      </c>
      <c r="X1" s="21" t="s">
        <v>601</v>
      </c>
      <c r="Y1" s="21" t="s">
        <v>602</v>
      </c>
      <c r="Z1" s="21" t="s">
        <v>603</v>
      </c>
      <c r="AA1" s="21" t="s">
        <v>604</v>
      </c>
      <c r="AB1" s="21" t="s">
        <v>605</v>
      </c>
      <c r="AC1" s="21" t="s">
        <v>606</v>
      </c>
      <c r="AD1" s="23" t="s">
        <v>608</v>
      </c>
      <c r="AE1" s="23" t="s">
        <v>609</v>
      </c>
      <c r="AF1" s="23" t="s">
        <v>610</v>
      </c>
      <c r="AG1" s="23" t="s">
        <v>642</v>
      </c>
      <c r="AH1" s="17" t="s">
        <v>597</v>
      </c>
      <c r="AI1" s="17" t="s">
        <v>598</v>
      </c>
      <c r="AJ1" s="17" t="s">
        <v>599</v>
      </c>
      <c r="AK1" s="22" t="s">
        <v>607</v>
      </c>
      <c r="AL1" s="18"/>
    </row>
    <row r="2" spans="1:38" s="16" customFormat="1" x14ac:dyDescent="0.25">
      <c r="A2" s="4">
        <f>IF(C2&lt;&gt;"",1,"")</f>
        <v>1</v>
      </c>
      <c r="B2" s="6" t="s">
        <v>563</v>
      </c>
      <c r="C2" s="13" t="s">
        <v>573</v>
      </c>
      <c r="D2" s="6">
        <v>1107959414</v>
      </c>
      <c r="E2" s="6">
        <v>4121584592</v>
      </c>
      <c r="F2" s="6">
        <v>3472959</v>
      </c>
      <c r="G2" s="6">
        <v>4765114</v>
      </c>
      <c r="H2" s="6">
        <v>7961155</v>
      </c>
      <c r="I2" s="6" t="s">
        <v>545</v>
      </c>
      <c r="J2" s="6" t="s">
        <v>542</v>
      </c>
      <c r="K2" s="12">
        <v>44165</v>
      </c>
      <c r="L2" s="6">
        <f>IFERROR(VLOOKUP(J2,ciselnik!$E$1:$F$6,2,0),"")</f>
        <v>40000821</v>
      </c>
      <c r="M2" s="6" t="str">
        <f>IFERROR(VLOOKUP(I2,ciselnik!$J$2:$K$3,2,0),"")</f>
        <v>MS</v>
      </c>
      <c r="N2" s="6" t="str">
        <f>IFERROR(VLOOKUP(J2,ciselnik!$E$1:$G$6,3,0),"")</f>
        <v>QPSDSEVER</v>
      </c>
      <c r="O2" s="6" t="str">
        <f t="shared" ref="O2:O6" si="0">IF(C2&lt;&gt;"","Připojení mikrozdroje (MS) na hladině NN ve stávajícím OM k datu "&amp;DAY(K2)&amp;"."&amp;MONTH(K2)&amp;"."&amp;YEAR(K2)&amp;". EAN "&amp;C2&amp;". Žádám o aktualizaci dat v CS OTE. Děkuji.","")</f>
        <v>Připojení mikrozdroje (MS) na hladině NN ve stávajícím OM k datu 30.11.2020. EAN 859182400400189225. Žádám o aktualizaci dat v CS OTE. Děkuji.</v>
      </c>
      <c r="P2" s="6" t="s">
        <v>266</v>
      </c>
      <c r="Q2" s="6" t="str">
        <f>IFERROR(VLOOKUP(P2,ciselnik!A:C,3,0),"")</f>
        <v>zmenadodavatele@innogy.com</v>
      </c>
      <c r="R2" s="6" t="str">
        <f t="shared" ref="R2:R6" si="1">IF(C2&lt;&gt;"","Připojení mikrozdroje EAN " &amp;C2,"")</f>
        <v>Připojení mikrozdroje EAN 859182400400189225</v>
      </c>
      <c r="S2" s="6">
        <v>777875678</v>
      </c>
      <c r="T2" s="19" t="str">
        <f>"Vážený obchodní partnere, 
dovolujeme si Vás informovat, že vznikl nový mikrozdroj na hladině NN ve stávajícím OM, EAN " &amp; C2 &amp;" - " &amp; X2 &amp; "/" &amp;TEXT(Z2,"dd.MM.rrrr") &amp;", " &amp; Y2 &amp;"." &amp;"
Montáž 4Q elektroměru bude " &amp; TEXT(K2,"dd.MM.rrrr") &amp; ". Změna typu měření z C na B bude provedena.
NA TENTO E-MAIL, PROSÍM, NEODPOVÍDEJTE.
Děkujeme Vám.
S pozdravem
"&amp;B2&amp;"
ČEZ Distribuce, a. s.
Guldenerova 2577/19
326 00 PLZEŇ
www.cezdistribuce.cz/dodavatel"</f>
        <v>Vážený obchodní partnere, 
dovolujeme si Vás informovat, že vznikl nový mikrozdroj na hladině NN ve stávajícím OM, EAN 859182400400189225 - Petr Hladil/30.04.1987, Jana Žižky 238.
Montáž 4Q elektroměru bude 30.11.2020. Změna typu měření z C na B bude provedena.
NA TENTO E-MAIL, PROSÍM, NEODPOVÍDEJTE.
Děkujeme Vám.
S pozdravem
Souralová Oľga
ČEZ Distribuce, a. s.
Guldenerova 2577/19
326 00 PLZEŇ
www.cezdistribuce.cz/dodavatel</v>
      </c>
      <c r="U2" s="26" t="str">
        <f>"PPP + osazení 4Q elměru pro novou FVE " &amp; M2 &amp; ", HJ stáv. " &amp;AB2 &amp;" A, sazba " &amp; AG2 &amp;", Pi "&amp; AC2 &amp;" kW, HDO ANO, KO č. " &amp; D2 &amp;" , "&amp; X2 &amp; ", " &amp; S2</f>
        <v>PPP + osazení 4Q elměru pro novou FVE MS, HJ stáv. 23 A, sazba , Pi 4 kW, HDO ANO, KO č. 1107959414 , Petr Hladil, 777875678</v>
      </c>
      <c r="V2" s="19"/>
      <c r="W2" s="19"/>
      <c r="X2" s="19" t="s">
        <v>638</v>
      </c>
      <c r="Y2" s="19" t="s">
        <v>639</v>
      </c>
      <c r="Z2" s="24">
        <v>31897</v>
      </c>
      <c r="AA2" s="19"/>
      <c r="AB2" s="19">
        <v>23</v>
      </c>
      <c r="AC2" s="19">
        <v>4</v>
      </c>
      <c r="AD2" s="19"/>
      <c r="AE2" s="19"/>
      <c r="AF2" s="19"/>
      <c r="AG2" s="19"/>
      <c r="AH2" s="19"/>
      <c r="AI2" s="19"/>
    </row>
    <row r="3" spans="1:38" s="16" customFormat="1" x14ac:dyDescent="0.25">
      <c r="A3" s="4">
        <f>IF(C3&lt;&gt;"",A2+1,"")</f>
        <v>2</v>
      </c>
      <c r="B3" s="6" t="s">
        <v>563</v>
      </c>
      <c r="C3" s="11" t="s">
        <v>574</v>
      </c>
      <c r="D3" s="6">
        <v>1107963387</v>
      </c>
      <c r="E3" s="6">
        <v>4121605960</v>
      </c>
      <c r="F3" s="6">
        <v>2188581</v>
      </c>
      <c r="G3" s="6">
        <v>3768431</v>
      </c>
      <c r="H3" s="6">
        <v>5129900</v>
      </c>
      <c r="I3" s="6" t="s">
        <v>545</v>
      </c>
      <c r="J3" s="6" t="s">
        <v>540</v>
      </c>
      <c r="K3" s="12">
        <v>44166</v>
      </c>
      <c r="L3" s="6">
        <f>IFERROR(VLOOKUP(J3,ciselnik!$E$1:$F$6,2,0),"")</f>
        <v>50000821</v>
      </c>
      <c r="M3" s="6" t="str">
        <f>IFERROR(VLOOKUP(I3,ciselnik!$J$2:$K$3,2,0),"")</f>
        <v>MS</v>
      </c>
      <c r="N3" s="6" t="str">
        <f>IFERROR(VLOOKUP(J3,ciselnik!$E$1:$G$6,3,0),"")</f>
        <v>QPSDMORAVA</v>
      </c>
      <c r="O3" s="6" t="str">
        <f t="shared" si="0"/>
        <v>Připojení mikrozdroje (MS) na hladině NN ve stávajícím OM k datu 1.12.2020. EAN 859182400503929049. Žádám o aktualizaci dat v CS OTE. Děkuji.</v>
      </c>
      <c r="P3" s="6" t="s">
        <v>308</v>
      </c>
      <c r="Q3" s="6" t="str">
        <f>IFERROR(VLOOKUP(P3,ciselnik!A:C,3,0),"")</f>
        <v>prilohy.rsd@mnd.cz</v>
      </c>
      <c r="R3" s="6" t="str">
        <f t="shared" si="1"/>
        <v>Připojení mikrozdroje EAN 859182400503929049</v>
      </c>
      <c r="S3" s="6">
        <v>603283816</v>
      </c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</row>
    <row r="4" spans="1:38" s="16" customFormat="1" x14ac:dyDescent="0.25">
      <c r="A4" s="6">
        <f t="shared" ref="A4:A8" si="2">IF(C4&lt;&gt;"",A3+1,"")</f>
        <v>3</v>
      </c>
      <c r="B4" s="6" t="s">
        <v>563</v>
      </c>
      <c r="C4" s="11" t="s">
        <v>575</v>
      </c>
      <c r="D4" s="6">
        <v>1107963829</v>
      </c>
      <c r="E4" s="6">
        <v>4121615617</v>
      </c>
      <c r="F4" s="6">
        <v>1001280674</v>
      </c>
      <c r="G4" s="6">
        <v>10001525857</v>
      </c>
      <c r="H4" s="6">
        <v>102528111</v>
      </c>
      <c r="I4" s="6" t="s">
        <v>545</v>
      </c>
      <c r="J4" s="6" t="s">
        <v>540</v>
      </c>
      <c r="K4" s="12">
        <v>44162</v>
      </c>
      <c r="L4" s="6">
        <f>IFERROR(VLOOKUP(J4,ciselnik!$E$1:$F$6,2,0),"")</f>
        <v>50000821</v>
      </c>
      <c r="M4" s="6" t="str">
        <f>IFERROR(VLOOKUP(I4,ciselnik!$J$2:$K$3,2,0),"")</f>
        <v>MS</v>
      </c>
      <c r="N4" s="6" t="str">
        <f>IFERROR(VLOOKUP(J4,ciselnik!$E$1:$G$6,3,0),"")</f>
        <v>QPSDMORAVA</v>
      </c>
      <c r="O4" s="6" t="str">
        <f t="shared" si="0"/>
        <v>Připojení mikrozdroje (MS) na hladině NN ve stávajícím OM k datu 27.11.2020. EAN 859182400511490852. Žádám o aktualizaci dat v CS OTE. Děkuji.</v>
      </c>
      <c r="P4" s="6" t="s">
        <v>105</v>
      </c>
      <c r="Q4" s="6" t="str">
        <f>IFERROR(VLOOKUP(P4,ciselnik!A:C,3,0),"")</f>
        <v>zmena.dodavatele@cez.cz</v>
      </c>
      <c r="R4" s="6" t="str">
        <f t="shared" si="1"/>
        <v>Připojení mikrozdroje EAN 859182400511490852</v>
      </c>
      <c r="S4" s="6">
        <v>777232251</v>
      </c>
      <c r="T4" s="19"/>
      <c r="U4" s="19"/>
      <c r="V4" s="19"/>
      <c r="W4" s="25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  <c r="AI4" s="19"/>
    </row>
    <row r="5" spans="1:38" s="16" customFormat="1" x14ac:dyDescent="0.25">
      <c r="A5" s="6">
        <f t="shared" si="2"/>
        <v>4</v>
      </c>
      <c r="B5" s="6" t="s">
        <v>563</v>
      </c>
      <c r="C5" s="11" t="s">
        <v>576</v>
      </c>
      <c r="D5" s="6">
        <v>1107968965</v>
      </c>
      <c r="E5" s="6">
        <v>4121606646</v>
      </c>
      <c r="F5" s="6">
        <v>1001273579</v>
      </c>
      <c r="G5" s="6">
        <v>10001510468</v>
      </c>
      <c r="H5" s="6">
        <v>102520569</v>
      </c>
      <c r="I5" s="6" t="s">
        <v>545</v>
      </c>
      <c r="J5" s="6" t="s">
        <v>544</v>
      </c>
      <c r="K5" s="12">
        <v>44167</v>
      </c>
      <c r="L5" s="6">
        <f>IFERROR(VLOOKUP(J5,ciselnik!$E$1:$F$6,2,0),"")</f>
        <v>80000821</v>
      </c>
      <c r="M5" s="6" t="str">
        <f>IFERROR(VLOOKUP(I5,ciselnik!$J$2:$K$3,2,0),"")</f>
        <v>MS</v>
      </c>
      <c r="N5" s="6" t="str">
        <f>IFERROR(VLOOKUP(J5,ciselnik!$E$1:$G$6,3,0),"")</f>
        <v>QPSDZAPAD</v>
      </c>
      <c r="O5" s="6" t="str">
        <f t="shared" si="0"/>
        <v>Připojení mikrozdroje (MS) na hladině NN ve stávajícím OM k datu 2.12.2020. EAN 859182400801159728. Žádám o aktualizaci dat v CS OTE. Děkuji.</v>
      </c>
      <c r="P5" s="6" t="s">
        <v>145</v>
      </c>
      <c r="Q5" s="6" t="str">
        <f>IFERROR(VLOOKUP(P5,ciselnik!A:C,3,0),"")</f>
        <v>eeneka@seznam.cz</v>
      </c>
      <c r="R5" s="6" t="str">
        <f t="shared" si="1"/>
        <v>Připojení mikrozdroje EAN 859182400801159728</v>
      </c>
      <c r="S5" s="6">
        <v>606655037</v>
      </c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I5" s="19"/>
    </row>
    <row r="6" spans="1:38" s="16" customFormat="1" x14ac:dyDescent="0.25">
      <c r="A6" s="6">
        <f t="shared" si="2"/>
        <v>5</v>
      </c>
      <c r="B6" s="6" t="s">
        <v>563</v>
      </c>
      <c r="C6" s="11" t="s">
        <v>577</v>
      </c>
      <c r="D6" s="6">
        <v>1107992687</v>
      </c>
      <c r="E6" s="6">
        <v>4121616975</v>
      </c>
      <c r="F6" s="6">
        <v>705322</v>
      </c>
      <c r="G6" s="6">
        <v>1286371</v>
      </c>
      <c r="H6" s="6">
        <v>2399763</v>
      </c>
      <c r="I6" s="6" t="s">
        <v>545</v>
      </c>
      <c r="J6" s="6" t="s">
        <v>543</v>
      </c>
      <c r="K6" s="12">
        <v>44166</v>
      </c>
      <c r="L6" s="6">
        <f>IFERROR(VLOOKUP(J6,ciselnik!$E$1:$F$6,2,0),"")</f>
        <v>70000821</v>
      </c>
      <c r="M6" s="6" t="str">
        <f>IFERROR(VLOOKUP(I6,ciselnik!$J$2:$K$3,2,0),"")</f>
        <v>MS</v>
      </c>
      <c r="N6" s="6" t="str">
        <f>IFERROR(VLOOKUP(J6,ciselnik!$E$1:$G$6,3,0),"")</f>
        <v>QPSDVYCHOD</v>
      </c>
      <c r="O6" s="6" t="str">
        <f t="shared" si="0"/>
        <v>Připojení mikrozdroje (MS) na hladině NN ve stávajícím OM k datu 1.12.2020. EAN 859182400700463162. Žádám o aktualizaci dat v CS OTE. Děkuji.</v>
      </c>
      <c r="P6" s="6" t="s">
        <v>105</v>
      </c>
      <c r="Q6" s="6" t="str">
        <f>IFERROR(VLOOKUP(P6,ciselnik!A:C,3,0),"")</f>
        <v>zmena.dodavatele@cez.cz</v>
      </c>
      <c r="R6" s="6" t="str">
        <f t="shared" si="1"/>
        <v>Připojení mikrozdroje EAN 859182400700463162</v>
      </c>
      <c r="S6" s="6">
        <v>603781363</v>
      </c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</row>
    <row r="7" spans="1:38" s="16" customFormat="1" x14ac:dyDescent="0.25">
      <c r="A7" s="14" t="str">
        <f t="shared" si="2"/>
        <v/>
      </c>
      <c r="B7" s="14"/>
      <c r="C7" s="15"/>
      <c r="D7" s="14"/>
      <c r="E7" s="14"/>
      <c r="F7" s="14"/>
      <c r="G7" s="14"/>
      <c r="H7" s="14"/>
      <c r="I7" s="14"/>
      <c r="J7" s="14"/>
      <c r="K7" s="10"/>
      <c r="L7" s="14"/>
      <c r="M7" s="14"/>
      <c r="N7" s="14"/>
      <c r="O7" s="14"/>
      <c r="P7" s="14"/>
      <c r="Q7" s="14"/>
      <c r="R7" s="14"/>
      <c r="S7" s="14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</row>
    <row r="8" spans="1:38" s="16" customFormat="1" x14ac:dyDescent="0.25">
      <c r="A8" s="14" t="str">
        <f t="shared" si="2"/>
        <v/>
      </c>
      <c r="B8" s="14"/>
      <c r="C8" s="15"/>
      <c r="D8" s="14"/>
      <c r="E8" s="14"/>
      <c r="F8" s="14"/>
      <c r="G8" s="14"/>
      <c r="H8" s="14"/>
      <c r="I8" s="14"/>
      <c r="J8" s="14"/>
      <c r="K8" s="10"/>
      <c r="L8" s="14"/>
      <c r="M8" s="14"/>
      <c r="N8" s="14"/>
      <c r="O8" s="14"/>
      <c r="P8" s="14"/>
      <c r="Q8" s="14"/>
      <c r="R8" s="14"/>
      <c r="S8" s="14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</row>
    <row r="9" spans="1:38" x14ac:dyDescent="0.25">
      <c r="A9" s="4" t="str">
        <f>IF(C9&lt;&gt;"",#REF!+1,"")</f>
        <v/>
      </c>
      <c r="B9" s="4"/>
      <c r="C9" s="7"/>
      <c r="D9" s="4"/>
      <c r="E9" s="4"/>
      <c r="F9" s="4"/>
      <c r="G9" s="4"/>
      <c r="H9" s="4"/>
      <c r="I9" s="4"/>
      <c r="J9" s="4"/>
      <c r="K9" s="5"/>
      <c r="L9" s="4" t="str">
        <f>IFERROR(VLOOKUP(J9,ciselnik!$E$1:$F$6,2,0),"")</f>
        <v/>
      </c>
      <c r="M9" s="4" t="str">
        <f>IFERROR(VLOOKUP(I9,ciselnik!$J$2:$K$3,2,0),"")</f>
        <v/>
      </c>
      <c r="N9" s="4" t="str">
        <f>IFERROR(VLOOKUP(J9,ciselnik!$E$1:$G$6,3,0),"")</f>
        <v/>
      </c>
      <c r="O9" s="4" t="str">
        <f t="shared" ref="O9:O32" si="3">IF(C9&lt;&gt;"","Připojení mikrozdroje (MS) na hladině NN ve stávajícím OM k datu "&amp;DAY(K9)&amp;"."&amp;MONTH(K9)&amp;"."&amp;YEAR(K9)&amp;". EAN "&amp;C9&amp;". Žádám o aktualizaci dat v CS OTE. Děkuji.","")</f>
        <v/>
      </c>
      <c r="P9" s="4"/>
      <c r="Q9" s="4" t="str">
        <f>IFERROR(VLOOKUP(P9,ciselnik!A:C,3,0),"")</f>
        <v/>
      </c>
      <c r="R9" s="4" t="str">
        <f t="shared" ref="R9:R33" si="4">IF(C9&lt;&gt;"","Připojení mikrozdroje EAN " &amp;C9,"")</f>
        <v/>
      </c>
      <c r="S9" s="4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</row>
    <row r="10" spans="1:38" x14ac:dyDescent="0.25">
      <c r="A10" s="4" t="str">
        <f t="shared" ref="A10:A66" si="5">IF(C10&lt;&gt;"",A9+1,"")</f>
        <v/>
      </c>
      <c r="B10" s="4"/>
      <c r="C10" s="7"/>
      <c r="D10" s="4"/>
      <c r="E10" s="4"/>
      <c r="F10" s="4"/>
      <c r="G10" s="4"/>
      <c r="H10" s="4"/>
      <c r="I10" s="4"/>
      <c r="J10" s="4"/>
      <c r="K10" s="5"/>
      <c r="L10" s="4" t="str">
        <f>IFERROR(VLOOKUP(J10,ciselnik!$E$1:$F$6,2,0),"")</f>
        <v/>
      </c>
      <c r="M10" s="4" t="str">
        <f>IFERROR(VLOOKUP(I10,ciselnik!$J$2:$K$3,2,0),"")</f>
        <v/>
      </c>
      <c r="N10" s="4" t="str">
        <f>IFERROR(VLOOKUP(J10,ciselnik!$E$1:$G$6,3,0),"")</f>
        <v/>
      </c>
      <c r="O10" s="4" t="str">
        <f t="shared" si="3"/>
        <v/>
      </c>
      <c r="P10" s="4"/>
      <c r="Q10" s="4" t="str">
        <f>IFERROR(VLOOKUP(P10,ciselnik!A:C,3,0),"")</f>
        <v/>
      </c>
      <c r="R10" s="4" t="str">
        <f t="shared" si="4"/>
        <v/>
      </c>
      <c r="S10" s="4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</row>
    <row r="11" spans="1:38" x14ac:dyDescent="0.25">
      <c r="A11" s="4" t="str">
        <f t="shared" si="5"/>
        <v/>
      </c>
      <c r="B11" s="4"/>
      <c r="C11" s="7"/>
      <c r="D11" s="4"/>
      <c r="E11" s="4"/>
      <c r="F11" s="4"/>
      <c r="G11" s="4"/>
      <c r="H11" s="4"/>
      <c r="I11" s="4"/>
      <c r="J11" s="4"/>
      <c r="K11" s="5"/>
      <c r="L11" s="4" t="str">
        <f>IFERROR(VLOOKUP(J11,ciselnik!$E$1:$F$6,2,0),"")</f>
        <v/>
      </c>
      <c r="M11" s="4" t="str">
        <f>IFERROR(VLOOKUP(I11,ciselnik!$J$2:$K$3,2,0),"")</f>
        <v/>
      </c>
      <c r="N11" s="4" t="str">
        <f>IFERROR(VLOOKUP(J11,ciselnik!$E$1:$G$6,3,0),"")</f>
        <v/>
      </c>
      <c r="O11" s="4" t="str">
        <f t="shared" si="3"/>
        <v/>
      </c>
      <c r="P11" s="4"/>
      <c r="Q11" s="4" t="str">
        <f>IFERROR(VLOOKUP(P11,ciselnik!A:C,3,0),"")</f>
        <v/>
      </c>
      <c r="R11" s="4" t="str">
        <f t="shared" si="4"/>
        <v/>
      </c>
      <c r="S11" s="4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</row>
    <row r="12" spans="1:38" x14ac:dyDescent="0.25">
      <c r="A12" s="4" t="str">
        <f t="shared" si="5"/>
        <v/>
      </c>
      <c r="B12" s="4"/>
      <c r="C12" s="7"/>
      <c r="D12" s="4"/>
      <c r="E12" s="4"/>
      <c r="F12" s="4"/>
      <c r="G12" s="4"/>
      <c r="H12" s="4"/>
      <c r="I12" s="4"/>
      <c r="J12" s="4"/>
      <c r="K12" s="5"/>
      <c r="L12" s="4" t="str">
        <f>IFERROR(VLOOKUP(J12,ciselnik!$E$1:$F$6,2,0),"")</f>
        <v/>
      </c>
      <c r="M12" s="4" t="str">
        <f>IFERROR(VLOOKUP(I12,ciselnik!$J$2:$K$3,2,0),"")</f>
        <v/>
      </c>
      <c r="N12" s="4" t="str">
        <f>IFERROR(VLOOKUP(J12,ciselnik!$E$1:$G$6,3,0),"")</f>
        <v/>
      </c>
      <c r="O12" s="4" t="str">
        <f t="shared" si="3"/>
        <v/>
      </c>
      <c r="P12" s="4"/>
      <c r="Q12" s="4" t="str">
        <f>IFERROR(VLOOKUP(P12,ciselnik!A:C,3,0),"")</f>
        <v/>
      </c>
      <c r="R12" s="4" t="str">
        <f t="shared" si="4"/>
        <v/>
      </c>
      <c r="S12" s="4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</row>
    <row r="13" spans="1:38" x14ac:dyDescent="0.25">
      <c r="A13" s="4" t="str">
        <f t="shared" si="5"/>
        <v/>
      </c>
      <c r="B13" s="4"/>
      <c r="C13" s="7"/>
      <c r="D13" s="4"/>
      <c r="E13" s="4"/>
      <c r="F13" s="4"/>
      <c r="G13" s="4"/>
      <c r="H13" s="4"/>
      <c r="I13" s="4"/>
      <c r="J13" s="4"/>
      <c r="K13" s="5"/>
      <c r="L13" s="4" t="str">
        <f>IFERROR(VLOOKUP(J13,ciselnik!$E$1:$F$6,2,0),"")</f>
        <v/>
      </c>
      <c r="M13" s="4" t="str">
        <f>IFERROR(VLOOKUP(I13,ciselnik!$J$2:$K$3,2,0),"")</f>
        <v/>
      </c>
      <c r="N13" s="4" t="str">
        <f>IFERROR(VLOOKUP(J13,ciselnik!$E$1:$G$6,3,0),"")</f>
        <v/>
      </c>
      <c r="O13" s="4" t="str">
        <f t="shared" si="3"/>
        <v/>
      </c>
      <c r="P13" s="4"/>
      <c r="Q13" s="4" t="str">
        <f>IFERROR(VLOOKUP(P13,ciselnik!A:C,3,0),"")</f>
        <v/>
      </c>
      <c r="R13" s="4" t="str">
        <f t="shared" si="4"/>
        <v/>
      </c>
      <c r="S13" s="4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</row>
    <row r="14" spans="1:38" x14ac:dyDescent="0.25">
      <c r="A14" s="4" t="str">
        <f t="shared" si="5"/>
        <v/>
      </c>
      <c r="B14" s="4"/>
      <c r="C14" s="7"/>
      <c r="D14" s="4"/>
      <c r="E14" s="4"/>
      <c r="F14" s="4"/>
      <c r="G14" s="4"/>
      <c r="H14" s="4"/>
      <c r="I14" s="4"/>
      <c r="J14" s="4"/>
      <c r="K14" s="5"/>
      <c r="L14" s="4" t="str">
        <f>IFERROR(VLOOKUP(J14,ciselnik!$E$1:$F$6,2,0),"")</f>
        <v/>
      </c>
      <c r="M14" s="4" t="str">
        <f>IFERROR(VLOOKUP(I14,ciselnik!$J$2:$K$3,2,0),"")</f>
        <v/>
      </c>
      <c r="N14" s="4" t="str">
        <f>IFERROR(VLOOKUP(J14,ciselnik!$E$1:$G$6,3,0),"")</f>
        <v/>
      </c>
      <c r="O14" s="4" t="str">
        <f t="shared" si="3"/>
        <v/>
      </c>
      <c r="P14" s="4"/>
      <c r="Q14" s="4" t="str">
        <f>IFERROR(VLOOKUP(P14,ciselnik!A:C,3,0),"")</f>
        <v/>
      </c>
      <c r="R14" s="4" t="str">
        <f t="shared" si="4"/>
        <v/>
      </c>
      <c r="S14" s="4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</row>
    <row r="15" spans="1:38" x14ac:dyDescent="0.25">
      <c r="A15" s="4" t="str">
        <f t="shared" si="5"/>
        <v/>
      </c>
      <c r="B15" s="4"/>
      <c r="C15" s="7"/>
      <c r="D15" s="4"/>
      <c r="E15" s="4"/>
      <c r="F15" s="4"/>
      <c r="G15" s="4"/>
      <c r="H15" s="4"/>
      <c r="I15" s="4"/>
      <c r="J15" s="4"/>
      <c r="K15" s="5"/>
      <c r="L15" s="4" t="str">
        <f>IFERROR(VLOOKUP(J15,ciselnik!$E$1:$F$6,2,0),"")</f>
        <v/>
      </c>
      <c r="M15" s="4" t="str">
        <f>IFERROR(VLOOKUP(I15,ciselnik!$J$2:$K$3,2,0),"")</f>
        <v/>
      </c>
      <c r="N15" s="4" t="str">
        <f>IFERROR(VLOOKUP(J15,ciselnik!$E$1:$G$6,3,0),"")</f>
        <v/>
      </c>
      <c r="O15" s="4" t="str">
        <f t="shared" si="3"/>
        <v/>
      </c>
      <c r="P15" s="4"/>
      <c r="Q15" s="4" t="str">
        <f>IFERROR(VLOOKUP(P15,ciselnik!A:C,3,0),"")</f>
        <v/>
      </c>
      <c r="R15" s="4" t="str">
        <f t="shared" si="4"/>
        <v/>
      </c>
      <c r="S15" s="4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</row>
    <row r="16" spans="1:38" x14ac:dyDescent="0.25">
      <c r="A16" s="4" t="str">
        <f t="shared" si="5"/>
        <v/>
      </c>
      <c r="B16" s="4"/>
      <c r="C16" s="7"/>
      <c r="D16" s="4"/>
      <c r="E16" s="4"/>
      <c r="F16" s="4"/>
      <c r="G16" s="4"/>
      <c r="H16" s="4"/>
      <c r="I16" s="4"/>
      <c r="J16" s="4"/>
      <c r="K16" s="5"/>
      <c r="L16" s="4" t="str">
        <f>IFERROR(VLOOKUP(J16,ciselnik!$E$1:$F$6,2,0),"")</f>
        <v/>
      </c>
      <c r="M16" s="4" t="str">
        <f>IFERROR(VLOOKUP(I16,ciselnik!$J$2:$K$3,2,0),"")</f>
        <v/>
      </c>
      <c r="N16" s="4" t="str">
        <f>IFERROR(VLOOKUP(J16,ciselnik!$E$1:$G$6,3,0),"")</f>
        <v/>
      </c>
      <c r="O16" s="4" t="str">
        <f t="shared" si="3"/>
        <v/>
      </c>
      <c r="P16" s="4"/>
      <c r="Q16" s="4" t="str">
        <f>IFERROR(VLOOKUP(P16,ciselnik!A:C,3,0),"")</f>
        <v/>
      </c>
      <c r="R16" s="4" t="str">
        <f t="shared" si="4"/>
        <v/>
      </c>
      <c r="S16" s="4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</row>
    <row r="17" spans="1:35" x14ac:dyDescent="0.25">
      <c r="A17" s="4" t="str">
        <f t="shared" si="5"/>
        <v/>
      </c>
      <c r="B17" s="4"/>
      <c r="C17" s="7"/>
      <c r="D17" s="4"/>
      <c r="E17" s="4"/>
      <c r="F17" s="4"/>
      <c r="G17" s="4"/>
      <c r="H17" s="4"/>
      <c r="I17" s="4"/>
      <c r="J17" s="4"/>
      <c r="K17" s="5"/>
      <c r="L17" s="4" t="str">
        <f>IFERROR(VLOOKUP(J17,ciselnik!$E$1:$F$6,2,0),"")</f>
        <v/>
      </c>
      <c r="M17" s="4" t="str">
        <f>IFERROR(VLOOKUP(I17,ciselnik!$J$2:$K$3,2,0),"")</f>
        <v/>
      </c>
      <c r="N17" s="4" t="str">
        <f>IFERROR(VLOOKUP(J17,ciselnik!$E$1:$G$6,3,0),"")</f>
        <v/>
      </c>
      <c r="O17" s="4" t="str">
        <f t="shared" si="3"/>
        <v/>
      </c>
      <c r="P17" s="4"/>
      <c r="Q17" s="4" t="str">
        <f>IFERROR(VLOOKUP(P17,ciselnik!A:C,3,0),"")</f>
        <v/>
      </c>
      <c r="R17" s="4" t="str">
        <f t="shared" si="4"/>
        <v/>
      </c>
      <c r="S17" s="4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</row>
    <row r="18" spans="1:35" x14ac:dyDescent="0.25">
      <c r="A18" s="4" t="str">
        <f t="shared" si="5"/>
        <v/>
      </c>
      <c r="B18" s="4"/>
      <c r="C18" s="7"/>
      <c r="D18" s="4"/>
      <c r="E18" s="4"/>
      <c r="F18" s="4"/>
      <c r="G18" s="4"/>
      <c r="H18" s="4"/>
      <c r="I18" s="4"/>
      <c r="J18" s="4"/>
      <c r="K18" s="5"/>
      <c r="L18" s="4" t="str">
        <f>IFERROR(VLOOKUP(J18,ciselnik!$E$1:$F$6,2,0),"")</f>
        <v/>
      </c>
      <c r="M18" s="4" t="str">
        <f>IFERROR(VLOOKUP(I18,ciselnik!$J$2:$K$3,2,0),"")</f>
        <v/>
      </c>
      <c r="N18" s="4" t="str">
        <f>IFERROR(VLOOKUP(J18,ciselnik!$E$1:$G$6,3,0),"")</f>
        <v/>
      </c>
      <c r="O18" s="4" t="str">
        <f t="shared" si="3"/>
        <v/>
      </c>
      <c r="P18" s="4"/>
      <c r="Q18" s="4" t="str">
        <f>IFERROR(VLOOKUP(P18,ciselnik!A:C,3,0),"")</f>
        <v/>
      </c>
      <c r="R18" s="4" t="str">
        <f t="shared" si="4"/>
        <v/>
      </c>
      <c r="S18" s="4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</row>
    <row r="19" spans="1:35" x14ac:dyDescent="0.25">
      <c r="A19" s="4" t="str">
        <f t="shared" si="5"/>
        <v/>
      </c>
      <c r="B19" s="4"/>
      <c r="C19" s="7"/>
      <c r="D19" s="4"/>
      <c r="E19" s="4"/>
      <c r="F19" s="4"/>
      <c r="G19" s="4"/>
      <c r="H19" s="4"/>
      <c r="I19" s="4"/>
      <c r="J19" s="4"/>
      <c r="K19" s="5"/>
      <c r="L19" s="4" t="str">
        <f>IFERROR(VLOOKUP(J19,ciselnik!$E$1:$F$6,2,0),"")</f>
        <v/>
      </c>
      <c r="M19" s="4" t="str">
        <f>IFERROR(VLOOKUP(I19,ciselnik!$J$2:$K$3,2,0),"")</f>
        <v/>
      </c>
      <c r="N19" s="4" t="str">
        <f>IFERROR(VLOOKUP(J19,ciselnik!$E$1:$G$6,3,0),"")</f>
        <v/>
      </c>
      <c r="O19" s="4" t="str">
        <f t="shared" si="3"/>
        <v/>
      </c>
      <c r="P19" s="4"/>
      <c r="Q19" s="4" t="str">
        <f>IFERROR(VLOOKUP(P19,ciselnik!A:C,3,0),"")</f>
        <v/>
      </c>
      <c r="R19" s="4" t="str">
        <f t="shared" si="4"/>
        <v/>
      </c>
      <c r="S19" s="4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</row>
    <row r="20" spans="1:35" x14ac:dyDescent="0.25">
      <c r="A20" s="4" t="str">
        <f t="shared" si="5"/>
        <v/>
      </c>
      <c r="B20" s="4"/>
      <c r="C20" s="7"/>
      <c r="D20" s="4"/>
      <c r="E20" s="4"/>
      <c r="F20" s="4"/>
      <c r="G20" s="4"/>
      <c r="H20" s="4"/>
      <c r="I20" s="4"/>
      <c r="J20" s="4"/>
      <c r="K20" s="5"/>
      <c r="L20" s="4" t="str">
        <f>IFERROR(VLOOKUP(J20,ciselnik!$E$1:$F$6,2,0),"")</f>
        <v/>
      </c>
      <c r="M20" s="4" t="str">
        <f>IFERROR(VLOOKUP(I20,ciselnik!$J$2:$K$3,2,0),"")</f>
        <v/>
      </c>
      <c r="N20" s="4" t="str">
        <f>IFERROR(VLOOKUP(J20,ciselnik!$E$1:$G$6,3,0),"")</f>
        <v/>
      </c>
      <c r="O20" s="4" t="str">
        <f t="shared" si="3"/>
        <v/>
      </c>
      <c r="P20" s="4"/>
      <c r="Q20" s="4" t="str">
        <f>IFERROR(VLOOKUP(P20,ciselnik!A:C,3,0),"")</f>
        <v/>
      </c>
      <c r="R20" s="4" t="str">
        <f t="shared" si="4"/>
        <v/>
      </c>
      <c r="S20" s="4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</row>
    <row r="21" spans="1:35" x14ac:dyDescent="0.25">
      <c r="A21" s="4" t="str">
        <f t="shared" si="5"/>
        <v/>
      </c>
      <c r="B21" s="4"/>
      <c r="C21" s="7"/>
      <c r="D21" s="4"/>
      <c r="E21" s="4"/>
      <c r="F21" s="4"/>
      <c r="G21" s="4"/>
      <c r="H21" s="4"/>
      <c r="I21" s="4"/>
      <c r="J21" s="4"/>
      <c r="K21" s="5"/>
      <c r="L21" s="4" t="str">
        <f>IFERROR(VLOOKUP(J21,ciselnik!$E$1:$F$6,2,0),"")</f>
        <v/>
      </c>
      <c r="M21" s="4" t="str">
        <f>IFERROR(VLOOKUP(I21,ciselnik!$J$2:$K$3,2,0),"")</f>
        <v/>
      </c>
      <c r="N21" s="4" t="str">
        <f>IFERROR(VLOOKUP(J21,ciselnik!$E$1:$G$6,3,0),"")</f>
        <v/>
      </c>
      <c r="O21" s="4" t="str">
        <f t="shared" si="3"/>
        <v/>
      </c>
      <c r="P21" s="4"/>
      <c r="Q21" s="4" t="str">
        <f>IFERROR(VLOOKUP(P21,ciselnik!A:C,3,0),"")</f>
        <v/>
      </c>
      <c r="R21" s="4" t="str">
        <f t="shared" si="4"/>
        <v/>
      </c>
      <c r="S21" s="4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</row>
    <row r="22" spans="1:35" x14ac:dyDescent="0.25">
      <c r="A22" s="4" t="str">
        <f t="shared" si="5"/>
        <v/>
      </c>
      <c r="B22" s="4"/>
      <c r="C22" s="7"/>
      <c r="D22" s="4"/>
      <c r="E22" s="4"/>
      <c r="F22" s="4"/>
      <c r="G22" s="4"/>
      <c r="H22" s="4"/>
      <c r="I22" s="4"/>
      <c r="J22" s="4"/>
      <c r="K22" s="5"/>
      <c r="L22" s="4" t="str">
        <f>IFERROR(VLOOKUP(J22,ciselnik!$E$1:$F$6,2,0),"")</f>
        <v/>
      </c>
      <c r="M22" s="4" t="str">
        <f>IFERROR(VLOOKUP(I22,ciselnik!$J$2:$K$3,2,0),"")</f>
        <v/>
      </c>
      <c r="N22" s="4" t="str">
        <f>IFERROR(VLOOKUP(J22,ciselnik!$E$1:$G$6,3,0),"")</f>
        <v/>
      </c>
      <c r="O22" s="4" t="str">
        <f t="shared" si="3"/>
        <v/>
      </c>
      <c r="P22" s="4"/>
      <c r="Q22" s="4" t="str">
        <f>IFERROR(VLOOKUP(P22,ciselnik!A:C,3,0),"")</f>
        <v/>
      </c>
      <c r="R22" s="4" t="str">
        <f t="shared" si="4"/>
        <v/>
      </c>
      <c r="S22" s="4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</row>
    <row r="23" spans="1:35" x14ac:dyDescent="0.25">
      <c r="A23" s="4" t="str">
        <f t="shared" si="5"/>
        <v/>
      </c>
      <c r="B23" s="4"/>
      <c r="C23" s="7"/>
      <c r="D23" s="4"/>
      <c r="E23" s="4"/>
      <c r="F23" s="4"/>
      <c r="G23" s="4"/>
      <c r="H23" s="4"/>
      <c r="I23" s="4"/>
      <c r="J23" s="4"/>
      <c r="K23" s="5"/>
      <c r="L23" s="4" t="str">
        <f>IFERROR(VLOOKUP(J23,ciselnik!$E$1:$F$6,2,0),"")</f>
        <v/>
      </c>
      <c r="M23" s="4" t="str">
        <f>IFERROR(VLOOKUP(I23,ciselnik!$J$2:$K$3,2,0),"")</f>
        <v/>
      </c>
      <c r="N23" s="4" t="str">
        <f>IFERROR(VLOOKUP(J23,ciselnik!$E$1:$G$6,3,0),"")</f>
        <v/>
      </c>
      <c r="O23" s="4" t="str">
        <f t="shared" si="3"/>
        <v/>
      </c>
      <c r="P23" s="4"/>
      <c r="Q23" s="4" t="str">
        <f>IFERROR(VLOOKUP(P23,ciselnik!A:C,3,0),"")</f>
        <v/>
      </c>
      <c r="R23" s="4" t="str">
        <f t="shared" si="4"/>
        <v/>
      </c>
      <c r="S23" s="4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</row>
    <row r="24" spans="1:35" x14ac:dyDescent="0.25">
      <c r="A24" s="4" t="str">
        <f t="shared" si="5"/>
        <v/>
      </c>
      <c r="B24" s="4"/>
      <c r="C24" s="7"/>
      <c r="D24" s="4"/>
      <c r="E24" s="4"/>
      <c r="F24" s="4"/>
      <c r="G24" s="4"/>
      <c r="H24" s="4"/>
      <c r="I24" s="4"/>
      <c r="J24" s="4"/>
      <c r="K24" s="5"/>
      <c r="L24" s="4" t="str">
        <f>IFERROR(VLOOKUP(J24,ciselnik!$E$1:$F$6,2,0),"")</f>
        <v/>
      </c>
      <c r="M24" s="4" t="str">
        <f>IFERROR(VLOOKUP(I24,ciselnik!$J$2:$K$3,2,0),"")</f>
        <v/>
      </c>
      <c r="N24" s="4" t="str">
        <f>IFERROR(VLOOKUP(J24,ciselnik!$E$1:$G$6,3,0),"")</f>
        <v/>
      </c>
      <c r="O24" s="4" t="str">
        <f t="shared" si="3"/>
        <v/>
      </c>
      <c r="P24" s="4"/>
      <c r="Q24" s="4" t="str">
        <f>IFERROR(VLOOKUP(P24,ciselnik!A:C,3,0),"")</f>
        <v/>
      </c>
      <c r="R24" s="4" t="str">
        <f t="shared" si="4"/>
        <v/>
      </c>
      <c r="S24" s="4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</row>
    <row r="25" spans="1:35" x14ac:dyDescent="0.25">
      <c r="A25" s="4" t="str">
        <f t="shared" si="5"/>
        <v/>
      </c>
      <c r="B25" s="4"/>
      <c r="C25" s="7"/>
      <c r="D25" s="4"/>
      <c r="E25" s="4"/>
      <c r="F25" s="4"/>
      <c r="G25" s="4"/>
      <c r="H25" s="4"/>
      <c r="I25" s="4"/>
      <c r="J25" s="4"/>
      <c r="K25" s="5"/>
      <c r="L25" s="4" t="str">
        <f>IFERROR(VLOOKUP(J25,ciselnik!$E$1:$F$6,2,0),"")</f>
        <v/>
      </c>
      <c r="M25" s="4" t="str">
        <f>IFERROR(VLOOKUP(I25,ciselnik!$J$2:$K$3,2,0),"")</f>
        <v/>
      </c>
      <c r="N25" s="4" t="str">
        <f>IFERROR(VLOOKUP(J25,ciselnik!$E$1:$G$6,3,0),"")</f>
        <v/>
      </c>
      <c r="O25" s="4" t="str">
        <f t="shared" si="3"/>
        <v/>
      </c>
      <c r="P25" s="4"/>
      <c r="Q25" s="4" t="str">
        <f>IFERROR(VLOOKUP(P25,ciselnik!A:C,3,0),"")</f>
        <v/>
      </c>
      <c r="R25" s="4" t="str">
        <f t="shared" si="4"/>
        <v/>
      </c>
      <c r="S25" s="4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</row>
    <row r="26" spans="1:35" x14ac:dyDescent="0.25">
      <c r="A26" s="4" t="str">
        <f t="shared" si="5"/>
        <v/>
      </c>
      <c r="B26" s="4"/>
      <c r="C26" s="7"/>
      <c r="D26" s="4"/>
      <c r="E26" s="4"/>
      <c r="F26" s="4"/>
      <c r="G26" s="4"/>
      <c r="H26" s="4"/>
      <c r="I26" s="4"/>
      <c r="J26" s="4"/>
      <c r="K26" s="5"/>
      <c r="L26" s="4" t="str">
        <f>IFERROR(VLOOKUP(J26,ciselnik!$E$1:$F$6,2,0),"")</f>
        <v/>
      </c>
      <c r="M26" s="4" t="str">
        <f>IFERROR(VLOOKUP(I26,ciselnik!$J$2:$K$3,2,0),"")</f>
        <v/>
      </c>
      <c r="N26" s="4" t="str">
        <f>IFERROR(VLOOKUP(J26,ciselnik!$E$1:$G$6,3,0),"")</f>
        <v/>
      </c>
      <c r="O26" s="4" t="str">
        <f t="shared" si="3"/>
        <v/>
      </c>
      <c r="P26" s="4"/>
      <c r="Q26" s="4" t="str">
        <f>IFERROR(VLOOKUP(P26,ciselnik!A:C,3,0),"")</f>
        <v/>
      </c>
      <c r="R26" s="4" t="str">
        <f t="shared" si="4"/>
        <v/>
      </c>
      <c r="S26" s="4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</row>
    <row r="27" spans="1:35" x14ac:dyDescent="0.25">
      <c r="A27" s="4" t="str">
        <f t="shared" si="5"/>
        <v/>
      </c>
      <c r="B27" s="4"/>
      <c r="C27" s="7"/>
      <c r="D27" s="4"/>
      <c r="E27" s="4"/>
      <c r="F27" s="4"/>
      <c r="G27" s="4"/>
      <c r="H27" s="4"/>
      <c r="I27" s="4"/>
      <c r="J27" s="4"/>
      <c r="K27" s="5"/>
      <c r="L27" s="4" t="str">
        <f>IFERROR(VLOOKUP(J27,ciselnik!$E$1:$F$6,2,0),"")</f>
        <v/>
      </c>
      <c r="M27" s="4" t="str">
        <f>IFERROR(VLOOKUP(I27,ciselnik!$J$2:$K$3,2,0),"")</f>
        <v/>
      </c>
      <c r="N27" s="4" t="str">
        <f>IFERROR(VLOOKUP(J27,ciselnik!$E$1:$G$6,3,0),"")</f>
        <v/>
      </c>
      <c r="O27" s="4" t="str">
        <f t="shared" si="3"/>
        <v/>
      </c>
      <c r="P27" s="4"/>
      <c r="Q27" s="4" t="str">
        <f>IFERROR(VLOOKUP(P27,ciselnik!A:C,3,0),"")</f>
        <v/>
      </c>
      <c r="R27" s="4" t="str">
        <f t="shared" si="4"/>
        <v/>
      </c>
      <c r="S27" s="4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</row>
    <row r="28" spans="1:35" x14ac:dyDescent="0.25">
      <c r="A28" s="4" t="str">
        <f t="shared" si="5"/>
        <v/>
      </c>
      <c r="B28" s="4"/>
      <c r="C28" s="7"/>
      <c r="D28" s="4"/>
      <c r="E28" s="4"/>
      <c r="F28" s="4"/>
      <c r="G28" s="4"/>
      <c r="H28" s="4"/>
      <c r="I28" s="4"/>
      <c r="J28" s="4"/>
      <c r="K28" s="5"/>
      <c r="L28" s="4" t="str">
        <f>IFERROR(VLOOKUP(J28,ciselnik!$E$1:$F$6,2,0),"")</f>
        <v/>
      </c>
      <c r="M28" s="4" t="str">
        <f>IFERROR(VLOOKUP(I28,ciselnik!$J$2:$K$3,2,0),"")</f>
        <v/>
      </c>
      <c r="N28" s="4" t="str">
        <f>IFERROR(VLOOKUP(J28,ciselnik!$E$1:$G$6,3,0),"")</f>
        <v/>
      </c>
      <c r="O28" s="4" t="str">
        <f t="shared" si="3"/>
        <v/>
      </c>
      <c r="P28" s="4"/>
      <c r="Q28" s="4" t="str">
        <f>IFERROR(VLOOKUP(P28,ciselnik!A:C,3,0),"")</f>
        <v/>
      </c>
      <c r="R28" s="4" t="str">
        <f t="shared" si="4"/>
        <v/>
      </c>
      <c r="S28" s="4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</row>
    <row r="29" spans="1:35" x14ac:dyDescent="0.25">
      <c r="A29" s="4" t="str">
        <f t="shared" si="5"/>
        <v/>
      </c>
      <c r="B29" s="4"/>
      <c r="C29" s="7"/>
      <c r="D29" s="4"/>
      <c r="E29" s="4"/>
      <c r="F29" s="4"/>
      <c r="G29" s="4"/>
      <c r="H29" s="4"/>
      <c r="I29" s="4"/>
      <c r="J29" s="4"/>
      <c r="K29" s="5"/>
      <c r="L29" s="4" t="str">
        <f>IFERROR(VLOOKUP(J29,ciselnik!$E$1:$F$6,2,0),"")</f>
        <v/>
      </c>
      <c r="M29" s="4" t="str">
        <f>IFERROR(VLOOKUP(I29,ciselnik!$J$2:$K$3,2,0),"")</f>
        <v/>
      </c>
      <c r="N29" s="4" t="str">
        <f>IFERROR(VLOOKUP(J29,ciselnik!$E$1:$G$6,3,0),"")</f>
        <v/>
      </c>
      <c r="O29" s="4" t="str">
        <f t="shared" si="3"/>
        <v/>
      </c>
      <c r="P29" s="4"/>
      <c r="Q29" s="4" t="str">
        <f>IFERROR(VLOOKUP(P29,ciselnik!A:C,3,0),"")</f>
        <v/>
      </c>
      <c r="R29" s="4" t="str">
        <f t="shared" si="4"/>
        <v/>
      </c>
      <c r="S29" s="4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</row>
    <row r="30" spans="1:35" x14ac:dyDescent="0.25">
      <c r="A30" s="4" t="str">
        <f t="shared" si="5"/>
        <v/>
      </c>
      <c r="B30" s="4"/>
      <c r="C30" s="7"/>
      <c r="D30" s="4"/>
      <c r="E30" s="4"/>
      <c r="F30" s="4"/>
      <c r="G30" s="4"/>
      <c r="H30" s="4"/>
      <c r="I30" s="4"/>
      <c r="J30" s="4"/>
      <c r="K30" s="5"/>
      <c r="L30" s="4" t="str">
        <f>IFERROR(VLOOKUP(J30,ciselnik!$E$1:$F$6,2,0),"")</f>
        <v/>
      </c>
      <c r="M30" s="4" t="str">
        <f>IFERROR(VLOOKUP(I30,ciselnik!$J$2:$K$3,2,0),"")</f>
        <v/>
      </c>
      <c r="N30" s="4" t="str">
        <f>IFERROR(VLOOKUP(J30,ciselnik!$E$1:$G$6,3,0),"")</f>
        <v/>
      </c>
      <c r="O30" s="4" t="str">
        <f t="shared" si="3"/>
        <v/>
      </c>
      <c r="P30" s="4"/>
      <c r="Q30" s="4" t="str">
        <f>IFERROR(VLOOKUP(P30,ciselnik!A:C,3,0),"")</f>
        <v/>
      </c>
      <c r="R30" s="4" t="str">
        <f t="shared" si="4"/>
        <v/>
      </c>
      <c r="S30" s="4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</row>
    <row r="31" spans="1:35" x14ac:dyDescent="0.25">
      <c r="A31" s="4" t="str">
        <f t="shared" si="5"/>
        <v/>
      </c>
      <c r="B31" s="4"/>
      <c r="C31" s="7"/>
      <c r="D31" s="4"/>
      <c r="E31" s="4"/>
      <c r="F31" s="4"/>
      <c r="G31" s="4"/>
      <c r="H31" s="4"/>
      <c r="I31" s="4"/>
      <c r="J31" s="4"/>
      <c r="K31" s="5"/>
      <c r="L31" s="4" t="str">
        <f>IFERROR(VLOOKUP(J31,ciselnik!$E$1:$F$6,2,0),"")</f>
        <v/>
      </c>
      <c r="M31" s="4" t="str">
        <f>IFERROR(VLOOKUP(I31,ciselnik!$J$2:$K$3,2,0),"")</f>
        <v/>
      </c>
      <c r="N31" s="4" t="str">
        <f>IFERROR(VLOOKUP(J31,ciselnik!$E$1:$G$6,3,0),"")</f>
        <v/>
      </c>
      <c r="O31" s="4" t="str">
        <f t="shared" si="3"/>
        <v/>
      </c>
      <c r="P31" s="4"/>
      <c r="Q31" s="4" t="str">
        <f>IFERROR(VLOOKUP(P31,ciselnik!A:C,3,0),"")</f>
        <v/>
      </c>
      <c r="R31" s="4" t="str">
        <f t="shared" si="4"/>
        <v/>
      </c>
      <c r="S31" s="4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</row>
    <row r="32" spans="1:35" x14ac:dyDescent="0.25">
      <c r="A32" s="4" t="str">
        <f t="shared" si="5"/>
        <v/>
      </c>
      <c r="B32" s="4"/>
      <c r="C32" s="7"/>
      <c r="D32" s="4"/>
      <c r="E32" s="4"/>
      <c r="F32" s="4"/>
      <c r="G32" s="4"/>
      <c r="H32" s="4"/>
      <c r="I32" s="4"/>
      <c r="J32" s="4"/>
      <c r="K32" s="5"/>
      <c r="L32" s="4" t="str">
        <f>IFERROR(VLOOKUP(J32,ciselnik!$E$1:$F$6,2,0),"")</f>
        <v/>
      </c>
      <c r="M32" s="4" t="str">
        <f>IFERROR(VLOOKUP(I32,ciselnik!$J$2:$K$3,2,0),"")</f>
        <v/>
      </c>
      <c r="N32" s="4" t="str">
        <f>IFERROR(VLOOKUP(J32,ciselnik!$E$1:$G$6,3,0),"")</f>
        <v/>
      </c>
      <c r="O32" s="4" t="str">
        <f t="shared" si="3"/>
        <v/>
      </c>
      <c r="P32" s="4"/>
      <c r="Q32" s="4" t="str">
        <f>IFERROR(VLOOKUP(P32,ciselnik!A:C,3,0),"")</f>
        <v/>
      </c>
      <c r="R32" s="4" t="str">
        <f t="shared" si="4"/>
        <v/>
      </c>
      <c r="S32" s="4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</row>
    <row r="33" spans="1:35" x14ac:dyDescent="0.25">
      <c r="A33" s="4" t="str">
        <f t="shared" si="5"/>
        <v/>
      </c>
      <c r="B33" s="4"/>
      <c r="C33" s="7"/>
      <c r="D33" s="4"/>
      <c r="E33" s="4"/>
      <c r="F33" s="4"/>
      <c r="G33" s="4"/>
      <c r="H33" s="4"/>
      <c r="I33" s="4"/>
      <c r="J33" s="4"/>
      <c r="K33" s="5"/>
      <c r="L33" s="4" t="str">
        <f>IFERROR(VLOOKUP(J33,ciselnik!$E$1:$F$6,2,0),"")</f>
        <v/>
      </c>
      <c r="M33" s="4" t="str">
        <f>IFERROR(VLOOKUP(I33,ciselnik!$J$2:$K$3,2,0),"")</f>
        <v/>
      </c>
      <c r="N33" s="4" t="str">
        <f>IFERROR(VLOOKUP(J33,ciselnik!$E$1:$G$6,3,0),"")</f>
        <v/>
      </c>
      <c r="O33" s="4" t="str">
        <f t="shared" ref="O33:O64" si="6">IF(C33&lt;&gt;"","Připojení mikrozdroje (MS) na hladině NN ve stávajícím OM k datu "&amp;DAY(K33)&amp;"."&amp;MONTH(K33)&amp;"."&amp;YEAR(K33)&amp;". EAN "&amp;C33&amp;". Žádám o aktualizaci dat v CS OTE. Děkuji.","")</f>
        <v/>
      </c>
      <c r="P33" s="4"/>
      <c r="Q33" s="4" t="str">
        <f>IFERROR(VLOOKUP(P33,ciselnik!A:C,3,0),"")</f>
        <v/>
      </c>
      <c r="R33" s="4" t="str">
        <f t="shared" si="4"/>
        <v/>
      </c>
      <c r="S33" s="4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</row>
    <row r="34" spans="1:35" x14ac:dyDescent="0.25">
      <c r="A34" s="4" t="str">
        <f t="shared" si="5"/>
        <v/>
      </c>
      <c r="B34" s="4"/>
      <c r="C34" s="7"/>
      <c r="D34" s="4"/>
      <c r="E34" s="4"/>
      <c r="F34" s="4"/>
      <c r="G34" s="4"/>
      <c r="H34" s="4"/>
      <c r="I34" s="4"/>
      <c r="J34" s="4"/>
      <c r="K34" s="5"/>
      <c r="L34" s="4" t="str">
        <f>IFERROR(VLOOKUP(J34,ciselnik!$E$1:$F$6,2,0),"")</f>
        <v/>
      </c>
      <c r="M34" s="4" t="str">
        <f>IFERROR(VLOOKUP(I34,ciselnik!$J$2:$K$3,2,0),"")</f>
        <v/>
      </c>
      <c r="N34" s="4" t="str">
        <f>IFERROR(VLOOKUP(J34,ciselnik!$E$1:$G$6,3,0),"")</f>
        <v/>
      </c>
      <c r="O34" s="4" t="str">
        <f t="shared" si="6"/>
        <v/>
      </c>
      <c r="P34" s="4"/>
      <c r="Q34" s="4" t="str">
        <f>IFERROR(VLOOKUP(P34,ciselnik!A:C,3,0),"")</f>
        <v/>
      </c>
      <c r="R34" s="4" t="str">
        <f t="shared" ref="R34:R65" si="7">IF(C34&lt;&gt;"","Připojení mikrozdroje EAN " &amp;C34,"")</f>
        <v/>
      </c>
      <c r="S34" s="4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</row>
    <row r="35" spans="1:35" x14ac:dyDescent="0.25">
      <c r="A35" s="4" t="str">
        <f t="shared" si="5"/>
        <v/>
      </c>
      <c r="B35" s="4"/>
      <c r="C35" s="7"/>
      <c r="D35" s="4"/>
      <c r="E35" s="4"/>
      <c r="F35" s="4"/>
      <c r="G35" s="4"/>
      <c r="H35" s="4"/>
      <c r="I35" s="4"/>
      <c r="J35" s="4"/>
      <c r="K35" s="5"/>
      <c r="L35" s="4" t="str">
        <f>IFERROR(VLOOKUP(J35,ciselnik!$E$1:$F$6,2,0),"")</f>
        <v/>
      </c>
      <c r="M35" s="4" t="str">
        <f>IFERROR(VLOOKUP(I35,ciselnik!$J$2:$K$3,2,0),"")</f>
        <v/>
      </c>
      <c r="N35" s="4" t="str">
        <f>IFERROR(VLOOKUP(J35,ciselnik!$E$1:$G$6,3,0),"")</f>
        <v/>
      </c>
      <c r="O35" s="4" t="str">
        <f t="shared" si="6"/>
        <v/>
      </c>
      <c r="P35" s="4"/>
      <c r="Q35" s="4" t="str">
        <f>IFERROR(VLOOKUP(P35,ciselnik!A:C,3,0),"")</f>
        <v/>
      </c>
      <c r="R35" s="4" t="str">
        <f t="shared" si="7"/>
        <v/>
      </c>
      <c r="S35" s="4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</row>
    <row r="36" spans="1:35" x14ac:dyDescent="0.25">
      <c r="A36" s="4" t="str">
        <f t="shared" si="5"/>
        <v/>
      </c>
      <c r="B36" s="4"/>
      <c r="C36" s="7"/>
      <c r="D36" s="4"/>
      <c r="E36" s="4"/>
      <c r="F36" s="4"/>
      <c r="G36" s="4"/>
      <c r="H36" s="4"/>
      <c r="I36" s="4"/>
      <c r="J36" s="4"/>
      <c r="K36" s="5"/>
      <c r="L36" s="4" t="str">
        <f>IFERROR(VLOOKUP(J36,ciselnik!$E$1:$F$6,2,0),"")</f>
        <v/>
      </c>
      <c r="M36" s="4" t="str">
        <f>IFERROR(VLOOKUP(I36,ciselnik!$J$2:$K$3,2,0),"")</f>
        <v/>
      </c>
      <c r="N36" s="4" t="str">
        <f>IFERROR(VLOOKUP(J36,ciselnik!$E$1:$G$6,3,0),"")</f>
        <v/>
      </c>
      <c r="O36" s="4" t="str">
        <f t="shared" si="6"/>
        <v/>
      </c>
      <c r="P36" s="4"/>
      <c r="Q36" s="4" t="str">
        <f>IFERROR(VLOOKUP(P36,ciselnik!A:C,3,0),"")</f>
        <v/>
      </c>
      <c r="R36" s="4" t="str">
        <f t="shared" si="7"/>
        <v/>
      </c>
      <c r="S36" s="4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</row>
    <row r="37" spans="1:35" x14ac:dyDescent="0.25">
      <c r="A37" s="4" t="str">
        <f t="shared" si="5"/>
        <v/>
      </c>
      <c r="B37" s="4"/>
      <c r="C37" s="7"/>
      <c r="D37" s="4"/>
      <c r="E37" s="4"/>
      <c r="F37" s="4"/>
      <c r="G37" s="4"/>
      <c r="H37" s="4"/>
      <c r="I37" s="4"/>
      <c r="J37" s="4"/>
      <c r="K37" s="5"/>
      <c r="L37" s="4" t="str">
        <f>IFERROR(VLOOKUP(J37,ciselnik!$E$1:$F$6,2,0),"")</f>
        <v/>
      </c>
      <c r="M37" s="4" t="str">
        <f>IFERROR(VLOOKUP(I37,ciselnik!$J$2:$K$3,2,0),"")</f>
        <v/>
      </c>
      <c r="N37" s="4" t="str">
        <f>IFERROR(VLOOKUP(J37,ciselnik!$E$1:$G$6,3,0),"")</f>
        <v/>
      </c>
      <c r="O37" s="4" t="str">
        <f t="shared" si="6"/>
        <v/>
      </c>
      <c r="P37" s="4"/>
      <c r="Q37" s="4" t="str">
        <f>IFERROR(VLOOKUP(P37,ciselnik!A:C,3,0),"")</f>
        <v/>
      </c>
      <c r="R37" s="4" t="str">
        <f t="shared" si="7"/>
        <v/>
      </c>
      <c r="S37" s="4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</row>
    <row r="38" spans="1:35" x14ac:dyDescent="0.25">
      <c r="A38" s="4" t="str">
        <f t="shared" si="5"/>
        <v/>
      </c>
      <c r="B38" s="4"/>
      <c r="C38" s="7"/>
      <c r="D38" s="4"/>
      <c r="E38" s="4"/>
      <c r="F38" s="4"/>
      <c r="G38" s="4"/>
      <c r="H38" s="4"/>
      <c r="I38" s="4"/>
      <c r="J38" s="4"/>
      <c r="K38" s="5"/>
      <c r="L38" s="4" t="str">
        <f>IFERROR(VLOOKUP(J38,ciselnik!$E$1:$F$6,2,0),"")</f>
        <v/>
      </c>
      <c r="M38" s="4" t="str">
        <f>IFERROR(VLOOKUP(I38,ciselnik!$J$2:$K$3,2,0),"")</f>
        <v/>
      </c>
      <c r="N38" s="4" t="str">
        <f>IFERROR(VLOOKUP(J38,ciselnik!$E$1:$G$6,3,0),"")</f>
        <v/>
      </c>
      <c r="O38" s="4" t="str">
        <f t="shared" si="6"/>
        <v/>
      </c>
      <c r="P38" s="4"/>
      <c r="Q38" s="4" t="str">
        <f>IFERROR(VLOOKUP(P38,ciselnik!A:C,3,0),"")</f>
        <v/>
      </c>
      <c r="R38" s="4" t="str">
        <f t="shared" si="7"/>
        <v/>
      </c>
      <c r="S38" s="4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</row>
    <row r="39" spans="1:35" x14ac:dyDescent="0.25">
      <c r="A39" s="4" t="str">
        <f t="shared" si="5"/>
        <v/>
      </c>
      <c r="B39" s="4"/>
      <c r="C39" s="7"/>
      <c r="D39" s="4"/>
      <c r="E39" s="4"/>
      <c r="F39" s="4"/>
      <c r="G39" s="4"/>
      <c r="H39" s="4"/>
      <c r="I39" s="4"/>
      <c r="J39" s="4"/>
      <c r="K39" s="5"/>
      <c r="L39" s="4" t="str">
        <f>IFERROR(VLOOKUP(J39,ciselnik!$E$1:$F$6,2,0),"")</f>
        <v/>
      </c>
      <c r="M39" s="4" t="str">
        <f>IFERROR(VLOOKUP(I39,ciselnik!$J$2:$K$3,2,0),"")</f>
        <v/>
      </c>
      <c r="N39" s="4" t="str">
        <f>IFERROR(VLOOKUP(J39,ciselnik!$E$1:$G$6,3,0),"")</f>
        <v/>
      </c>
      <c r="O39" s="4" t="str">
        <f t="shared" si="6"/>
        <v/>
      </c>
      <c r="P39" s="4"/>
      <c r="Q39" s="4" t="str">
        <f>IFERROR(VLOOKUP(P39,ciselnik!A:C,3,0),"")</f>
        <v/>
      </c>
      <c r="R39" s="4" t="str">
        <f t="shared" si="7"/>
        <v/>
      </c>
      <c r="S39" s="4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</row>
    <row r="40" spans="1:35" x14ac:dyDescent="0.25">
      <c r="A40" s="4" t="str">
        <f t="shared" si="5"/>
        <v/>
      </c>
      <c r="B40" s="4"/>
      <c r="C40" s="7"/>
      <c r="D40" s="4"/>
      <c r="E40" s="4"/>
      <c r="F40" s="4"/>
      <c r="G40" s="4"/>
      <c r="H40" s="4"/>
      <c r="I40" s="4"/>
      <c r="J40" s="4"/>
      <c r="K40" s="5"/>
      <c r="L40" s="4" t="str">
        <f>IFERROR(VLOOKUP(J40,ciselnik!$E$1:$F$6,2,0),"")</f>
        <v/>
      </c>
      <c r="M40" s="4" t="str">
        <f>IFERROR(VLOOKUP(I40,ciselnik!$J$2:$K$3,2,0),"")</f>
        <v/>
      </c>
      <c r="N40" s="4" t="str">
        <f>IFERROR(VLOOKUP(J40,ciselnik!$E$1:$G$6,3,0),"")</f>
        <v/>
      </c>
      <c r="O40" s="4" t="str">
        <f t="shared" si="6"/>
        <v/>
      </c>
      <c r="P40" s="4"/>
      <c r="Q40" s="4" t="str">
        <f>IFERROR(VLOOKUP(P40,ciselnik!A:C,3,0),"")</f>
        <v/>
      </c>
      <c r="R40" s="4" t="str">
        <f t="shared" si="7"/>
        <v/>
      </c>
      <c r="S40" s="4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</row>
    <row r="41" spans="1:35" x14ac:dyDescent="0.25">
      <c r="A41" s="4" t="str">
        <f t="shared" si="5"/>
        <v/>
      </c>
      <c r="B41" s="4"/>
      <c r="C41" s="7"/>
      <c r="D41" s="4"/>
      <c r="E41" s="4"/>
      <c r="F41" s="4"/>
      <c r="G41" s="4"/>
      <c r="H41" s="4"/>
      <c r="I41" s="4"/>
      <c r="J41" s="4"/>
      <c r="K41" s="5"/>
      <c r="L41" s="4" t="str">
        <f>IFERROR(VLOOKUP(J41,ciselnik!$E$1:$F$6,2,0),"")</f>
        <v/>
      </c>
      <c r="M41" s="4" t="str">
        <f>IFERROR(VLOOKUP(I41,ciselnik!$J$2:$K$3,2,0),"")</f>
        <v/>
      </c>
      <c r="N41" s="4" t="str">
        <f>IFERROR(VLOOKUP(J41,ciselnik!$E$1:$G$6,3,0),"")</f>
        <v/>
      </c>
      <c r="O41" s="4" t="str">
        <f t="shared" si="6"/>
        <v/>
      </c>
      <c r="P41" s="4"/>
      <c r="Q41" s="4" t="str">
        <f>IFERROR(VLOOKUP(P41,ciselnik!A:C,3,0),"")</f>
        <v/>
      </c>
      <c r="R41" s="4" t="str">
        <f t="shared" si="7"/>
        <v/>
      </c>
      <c r="S41" s="4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</row>
    <row r="42" spans="1:35" x14ac:dyDescent="0.25">
      <c r="A42" s="4" t="str">
        <f t="shared" si="5"/>
        <v/>
      </c>
      <c r="B42" s="4"/>
      <c r="C42" s="7"/>
      <c r="D42" s="4"/>
      <c r="E42" s="4"/>
      <c r="F42" s="4"/>
      <c r="G42" s="4"/>
      <c r="H42" s="4"/>
      <c r="I42" s="4"/>
      <c r="J42" s="4"/>
      <c r="K42" s="5"/>
      <c r="L42" s="4" t="str">
        <f>IFERROR(VLOOKUP(J42,ciselnik!$E$1:$F$6,2,0),"")</f>
        <v/>
      </c>
      <c r="M42" s="4" t="str">
        <f>IFERROR(VLOOKUP(I42,ciselnik!$J$2:$K$3,2,0),"")</f>
        <v/>
      </c>
      <c r="N42" s="4" t="str">
        <f>IFERROR(VLOOKUP(J42,ciselnik!$E$1:$G$6,3,0),"")</f>
        <v/>
      </c>
      <c r="O42" s="4" t="str">
        <f t="shared" si="6"/>
        <v/>
      </c>
      <c r="P42" s="4"/>
      <c r="Q42" s="4" t="str">
        <f>IFERROR(VLOOKUP(P42,ciselnik!A:C,3,0),"")</f>
        <v/>
      </c>
      <c r="R42" s="4" t="str">
        <f t="shared" si="7"/>
        <v/>
      </c>
      <c r="S42" s="4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</row>
    <row r="43" spans="1:35" x14ac:dyDescent="0.25">
      <c r="A43" s="4" t="str">
        <f t="shared" si="5"/>
        <v/>
      </c>
      <c r="B43" s="4"/>
      <c r="C43" s="7"/>
      <c r="D43" s="4"/>
      <c r="E43" s="4"/>
      <c r="F43" s="4"/>
      <c r="G43" s="4"/>
      <c r="H43" s="4"/>
      <c r="I43" s="4"/>
      <c r="J43" s="4"/>
      <c r="K43" s="5"/>
      <c r="L43" s="4" t="str">
        <f>IFERROR(VLOOKUP(J43,ciselnik!$E$1:$F$6,2,0),"")</f>
        <v/>
      </c>
      <c r="M43" s="4" t="str">
        <f>IFERROR(VLOOKUP(I43,ciselnik!$J$2:$K$3,2,0),"")</f>
        <v/>
      </c>
      <c r="N43" s="4" t="str">
        <f>IFERROR(VLOOKUP(J43,ciselnik!$E$1:$G$6,3,0),"")</f>
        <v/>
      </c>
      <c r="O43" s="4" t="str">
        <f t="shared" si="6"/>
        <v/>
      </c>
      <c r="P43" s="4"/>
      <c r="Q43" s="4" t="str">
        <f>IFERROR(VLOOKUP(P43,ciselnik!A:C,3,0),"")</f>
        <v/>
      </c>
      <c r="R43" s="4" t="str">
        <f t="shared" si="7"/>
        <v/>
      </c>
      <c r="S43" s="4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</row>
    <row r="44" spans="1:35" x14ac:dyDescent="0.25">
      <c r="A44" s="4" t="str">
        <f t="shared" si="5"/>
        <v/>
      </c>
      <c r="B44" s="4"/>
      <c r="C44" s="7"/>
      <c r="D44" s="4"/>
      <c r="E44" s="4"/>
      <c r="F44" s="4"/>
      <c r="G44" s="4"/>
      <c r="H44" s="4"/>
      <c r="I44" s="4"/>
      <c r="J44" s="4"/>
      <c r="K44" s="5"/>
      <c r="L44" s="4" t="str">
        <f>IFERROR(VLOOKUP(J44,ciselnik!$E$1:$F$6,2,0),"")</f>
        <v/>
      </c>
      <c r="M44" s="4" t="str">
        <f>IFERROR(VLOOKUP(I44,ciselnik!$J$2:$K$3,2,0),"")</f>
        <v/>
      </c>
      <c r="N44" s="4" t="str">
        <f>IFERROR(VLOOKUP(J44,ciselnik!$E$1:$G$6,3,0),"")</f>
        <v/>
      </c>
      <c r="O44" s="4" t="str">
        <f t="shared" si="6"/>
        <v/>
      </c>
      <c r="P44" s="4"/>
      <c r="Q44" s="4" t="str">
        <f>IFERROR(VLOOKUP(P44,ciselnik!A:C,3,0),"")</f>
        <v/>
      </c>
      <c r="R44" s="4" t="str">
        <f t="shared" si="7"/>
        <v/>
      </c>
      <c r="S44" s="4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</row>
    <row r="45" spans="1:35" x14ac:dyDescent="0.25">
      <c r="A45" s="4" t="str">
        <f t="shared" si="5"/>
        <v/>
      </c>
      <c r="B45" s="4"/>
      <c r="C45" s="7"/>
      <c r="D45" s="4"/>
      <c r="E45" s="4"/>
      <c r="F45" s="4"/>
      <c r="G45" s="4"/>
      <c r="H45" s="4"/>
      <c r="I45" s="4"/>
      <c r="J45" s="4"/>
      <c r="K45" s="5"/>
      <c r="L45" s="4" t="str">
        <f>IFERROR(VLOOKUP(J45,ciselnik!$E$1:$F$6,2,0),"")</f>
        <v/>
      </c>
      <c r="M45" s="4" t="str">
        <f>IFERROR(VLOOKUP(I45,ciselnik!$J$2:$K$3,2,0),"")</f>
        <v/>
      </c>
      <c r="N45" s="4" t="str">
        <f>IFERROR(VLOOKUP(J45,ciselnik!$E$1:$G$6,3,0),"")</f>
        <v/>
      </c>
      <c r="O45" s="4" t="str">
        <f t="shared" si="6"/>
        <v/>
      </c>
      <c r="P45" s="4"/>
      <c r="Q45" s="4" t="str">
        <f>IFERROR(VLOOKUP(P45,ciselnik!A:C,3,0),"")</f>
        <v/>
      </c>
      <c r="R45" s="4" t="str">
        <f t="shared" si="7"/>
        <v/>
      </c>
      <c r="S45" s="4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</row>
    <row r="46" spans="1:35" x14ac:dyDescent="0.25">
      <c r="A46" s="4" t="str">
        <f t="shared" si="5"/>
        <v/>
      </c>
      <c r="B46" s="4"/>
      <c r="C46" s="7"/>
      <c r="D46" s="4"/>
      <c r="E46" s="4"/>
      <c r="F46" s="4"/>
      <c r="G46" s="4"/>
      <c r="H46" s="4"/>
      <c r="I46" s="4"/>
      <c r="J46" s="4"/>
      <c r="K46" s="5"/>
      <c r="L46" s="4" t="str">
        <f>IFERROR(VLOOKUP(J46,ciselnik!$E$1:$F$6,2,0),"")</f>
        <v/>
      </c>
      <c r="M46" s="4" t="str">
        <f>IFERROR(VLOOKUP(I46,ciselnik!$J$2:$K$3,2,0),"")</f>
        <v/>
      </c>
      <c r="N46" s="4" t="str">
        <f>IFERROR(VLOOKUP(J46,ciselnik!$E$1:$G$6,3,0),"")</f>
        <v/>
      </c>
      <c r="O46" s="4" t="str">
        <f t="shared" si="6"/>
        <v/>
      </c>
      <c r="P46" s="4"/>
      <c r="Q46" s="4" t="str">
        <f>IFERROR(VLOOKUP(P46,ciselnik!A:C,3,0),"")</f>
        <v/>
      </c>
      <c r="R46" s="4" t="str">
        <f t="shared" si="7"/>
        <v/>
      </c>
      <c r="S46" s="4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</row>
    <row r="47" spans="1:35" x14ac:dyDescent="0.25">
      <c r="A47" s="4" t="str">
        <f t="shared" si="5"/>
        <v/>
      </c>
      <c r="B47" s="4"/>
      <c r="C47" s="7"/>
      <c r="D47" s="4"/>
      <c r="E47" s="4"/>
      <c r="F47" s="4"/>
      <c r="G47" s="4"/>
      <c r="H47" s="4"/>
      <c r="I47" s="4"/>
      <c r="J47" s="4"/>
      <c r="K47" s="5"/>
      <c r="L47" s="4" t="str">
        <f>IFERROR(VLOOKUP(J47,ciselnik!$E$1:$F$6,2,0),"")</f>
        <v/>
      </c>
      <c r="M47" s="4" t="str">
        <f>IFERROR(VLOOKUP(I47,ciselnik!$J$2:$K$3,2,0),"")</f>
        <v/>
      </c>
      <c r="N47" s="4" t="str">
        <f>IFERROR(VLOOKUP(J47,ciselnik!$E$1:$G$6,3,0),"")</f>
        <v/>
      </c>
      <c r="O47" s="4" t="str">
        <f t="shared" si="6"/>
        <v/>
      </c>
      <c r="P47" s="4"/>
      <c r="Q47" s="4" t="str">
        <f>IFERROR(VLOOKUP(P47,ciselnik!A:C,3,0),"")</f>
        <v/>
      </c>
      <c r="R47" s="4" t="str">
        <f t="shared" si="7"/>
        <v/>
      </c>
      <c r="S47" s="4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</row>
    <row r="48" spans="1:35" x14ac:dyDescent="0.25">
      <c r="A48" s="4" t="str">
        <f t="shared" si="5"/>
        <v/>
      </c>
      <c r="B48" s="4"/>
      <c r="C48" s="7"/>
      <c r="D48" s="4"/>
      <c r="E48" s="4"/>
      <c r="F48" s="4"/>
      <c r="G48" s="4"/>
      <c r="H48" s="4"/>
      <c r="I48" s="4"/>
      <c r="J48" s="4"/>
      <c r="K48" s="5"/>
      <c r="L48" s="4" t="str">
        <f>IFERROR(VLOOKUP(J48,ciselnik!$E$1:$F$6,2,0),"")</f>
        <v/>
      </c>
      <c r="M48" s="4" t="str">
        <f>IFERROR(VLOOKUP(I48,ciselnik!$J$2:$K$3,2,0),"")</f>
        <v/>
      </c>
      <c r="N48" s="4" t="str">
        <f>IFERROR(VLOOKUP(J48,ciselnik!$E$1:$G$6,3,0),"")</f>
        <v/>
      </c>
      <c r="O48" s="4" t="str">
        <f t="shared" si="6"/>
        <v/>
      </c>
      <c r="P48" s="4"/>
      <c r="Q48" s="4" t="str">
        <f>IFERROR(VLOOKUP(P48,ciselnik!A:C,3,0),"")</f>
        <v/>
      </c>
      <c r="R48" s="4" t="str">
        <f t="shared" si="7"/>
        <v/>
      </c>
      <c r="S48" s="4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</row>
    <row r="49" spans="1:35" x14ac:dyDescent="0.25">
      <c r="A49" s="4" t="str">
        <f t="shared" si="5"/>
        <v/>
      </c>
      <c r="B49" s="4"/>
      <c r="C49" s="7"/>
      <c r="D49" s="4"/>
      <c r="E49" s="4"/>
      <c r="F49" s="4"/>
      <c r="G49" s="4"/>
      <c r="H49" s="4"/>
      <c r="I49" s="4"/>
      <c r="J49" s="4"/>
      <c r="K49" s="5"/>
      <c r="L49" s="4" t="str">
        <f>IFERROR(VLOOKUP(J49,ciselnik!$E$1:$F$6,2,0),"")</f>
        <v/>
      </c>
      <c r="M49" s="4" t="str">
        <f>IFERROR(VLOOKUP(I49,ciselnik!$J$2:$K$3,2,0),"")</f>
        <v/>
      </c>
      <c r="N49" s="4" t="str">
        <f>IFERROR(VLOOKUP(J49,ciselnik!$E$1:$G$6,3,0),"")</f>
        <v/>
      </c>
      <c r="O49" s="4" t="str">
        <f t="shared" si="6"/>
        <v/>
      </c>
      <c r="P49" s="4"/>
      <c r="Q49" s="4" t="str">
        <f>IFERROR(VLOOKUP(P49,ciselnik!A:C,3,0),"")</f>
        <v/>
      </c>
      <c r="R49" s="4" t="str">
        <f t="shared" si="7"/>
        <v/>
      </c>
      <c r="S49" s="4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</row>
    <row r="50" spans="1:35" x14ac:dyDescent="0.25">
      <c r="A50" s="4" t="str">
        <f t="shared" si="5"/>
        <v/>
      </c>
      <c r="B50" s="4"/>
      <c r="C50" s="7"/>
      <c r="D50" s="4"/>
      <c r="E50" s="4"/>
      <c r="F50" s="4"/>
      <c r="G50" s="4"/>
      <c r="H50" s="4"/>
      <c r="I50" s="4"/>
      <c r="J50" s="4"/>
      <c r="K50" s="5"/>
      <c r="L50" s="4" t="str">
        <f>IFERROR(VLOOKUP(J50,ciselnik!$E$1:$F$6,2,0),"")</f>
        <v/>
      </c>
      <c r="M50" s="4" t="str">
        <f>IFERROR(VLOOKUP(I50,ciselnik!$J$2:$K$3,2,0),"")</f>
        <v/>
      </c>
      <c r="N50" s="4" t="str">
        <f>IFERROR(VLOOKUP(J50,ciselnik!$E$1:$G$6,3,0),"")</f>
        <v/>
      </c>
      <c r="O50" s="4" t="str">
        <f t="shared" si="6"/>
        <v/>
      </c>
      <c r="P50" s="4"/>
      <c r="Q50" s="4" t="str">
        <f>IFERROR(VLOOKUP(P50,ciselnik!A:C,3,0),"")</f>
        <v/>
      </c>
      <c r="R50" s="4" t="str">
        <f t="shared" si="7"/>
        <v/>
      </c>
      <c r="S50" s="4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</row>
    <row r="51" spans="1:35" x14ac:dyDescent="0.25">
      <c r="A51" s="4" t="str">
        <f t="shared" si="5"/>
        <v/>
      </c>
      <c r="B51" s="4"/>
      <c r="C51" s="7"/>
      <c r="D51" s="4"/>
      <c r="E51" s="4"/>
      <c r="F51" s="4"/>
      <c r="G51" s="4"/>
      <c r="H51" s="4"/>
      <c r="I51" s="4"/>
      <c r="J51" s="4"/>
      <c r="K51" s="5"/>
      <c r="L51" s="4" t="str">
        <f>IFERROR(VLOOKUP(J51,ciselnik!$E$1:$F$6,2,0),"")</f>
        <v/>
      </c>
      <c r="M51" s="4" t="str">
        <f>IFERROR(VLOOKUP(I51,ciselnik!$J$2:$K$3,2,0),"")</f>
        <v/>
      </c>
      <c r="N51" s="4" t="str">
        <f>IFERROR(VLOOKUP(J51,ciselnik!$E$1:$G$6,3,0),"")</f>
        <v/>
      </c>
      <c r="O51" s="4" t="str">
        <f t="shared" si="6"/>
        <v/>
      </c>
      <c r="P51" s="4"/>
      <c r="Q51" s="4" t="str">
        <f>IFERROR(VLOOKUP(P51,ciselnik!A:C,3,0),"")</f>
        <v/>
      </c>
      <c r="R51" s="4" t="str">
        <f t="shared" si="7"/>
        <v/>
      </c>
      <c r="S51" s="4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</row>
    <row r="52" spans="1:35" x14ac:dyDescent="0.25">
      <c r="A52" s="4" t="str">
        <f t="shared" si="5"/>
        <v/>
      </c>
      <c r="B52" s="4"/>
      <c r="C52" s="7"/>
      <c r="D52" s="4"/>
      <c r="E52" s="4"/>
      <c r="F52" s="4"/>
      <c r="G52" s="4"/>
      <c r="H52" s="4"/>
      <c r="I52" s="4"/>
      <c r="J52" s="4"/>
      <c r="K52" s="5"/>
      <c r="L52" s="4" t="str">
        <f>IFERROR(VLOOKUP(J52,ciselnik!$E$1:$F$6,2,0),"")</f>
        <v/>
      </c>
      <c r="M52" s="4" t="str">
        <f>IFERROR(VLOOKUP(I52,ciselnik!$J$2:$K$3,2,0),"")</f>
        <v/>
      </c>
      <c r="N52" s="4" t="str">
        <f>IFERROR(VLOOKUP(J52,ciselnik!$E$1:$G$6,3,0),"")</f>
        <v/>
      </c>
      <c r="O52" s="4" t="str">
        <f t="shared" si="6"/>
        <v/>
      </c>
      <c r="P52" s="4"/>
      <c r="Q52" s="4" t="str">
        <f>IFERROR(VLOOKUP(P52,ciselnik!A:C,3,0),"")</f>
        <v/>
      </c>
      <c r="R52" s="4" t="str">
        <f t="shared" si="7"/>
        <v/>
      </c>
      <c r="S52" s="4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</row>
    <row r="53" spans="1:35" x14ac:dyDescent="0.25">
      <c r="A53" s="4" t="str">
        <f t="shared" si="5"/>
        <v/>
      </c>
      <c r="B53" s="4"/>
      <c r="C53" s="7"/>
      <c r="D53" s="4"/>
      <c r="E53" s="4"/>
      <c r="F53" s="4"/>
      <c r="G53" s="4"/>
      <c r="H53" s="4"/>
      <c r="I53" s="4"/>
      <c r="J53" s="4"/>
      <c r="K53" s="5"/>
      <c r="L53" s="4" t="str">
        <f>IFERROR(VLOOKUP(J53,ciselnik!$E$1:$F$6,2,0),"")</f>
        <v/>
      </c>
      <c r="M53" s="4" t="str">
        <f>IFERROR(VLOOKUP(I53,ciselnik!$J$2:$K$3,2,0),"")</f>
        <v/>
      </c>
      <c r="N53" s="4" t="str">
        <f>IFERROR(VLOOKUP(J53,ciselnik!$E$1:$G$6,3,0),"")</f>
        <v/>
      </c>
      <c r="O53" s="4" t="str">
        <f t="shared" si="6"/>
        <v/>
      </c>
      <c r="P53" s="4"/>
      <c r="Q53" s="4" t="str">
        <f>IFERROR(VLOOKUP(P53,ciselnik!A:C,3,0),"")</f>
        <v/>
      </c>
      <c r="R53" s="4" t="str">
        <f t="shared" si="7"/>
        <v/>
      </c>
      <c r="S53" s="4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</row>
    <row r="54" spans="1:35" x14ac:dyDescent="0.25">
      <c r="A54" s="4" t="str">
        <f t="shared" si="5"/>
        <v/>
      </c>
      <c r="B54" s="4"/>
      <c r="C54" s="7"/>
      <c r="D54" s="4"/>
      <c r="E54" s="4"/>
      <c r="F54" s="4"/>
      <c r="G54" s="4"/>
      <c r="H54" s="4"/>
      <c r="I54" s="4"/>
      <c r="J54" s="4"/>
      <c r="K54" s="5"/>
      <c r="L54" s="4" t="str">
        <f>IFERROR(VLOOKUP(J54,ciselnik!$E$1:$F$6,2,0),"")</f>
        <v/>
      </c>
      <c r="M54" s="4" t="str">
        <f>IFERROR(VLOOKUP(I54,ciselnik!$J$2:$K$3,2,0),"")</f>
        <v/>
      </c>
      <c r="N54" s="4" t="str">
        <f>IFERROR(VLOOKUP(J54,ciselnik!$E$1:$G$6,3,0),"")</f>
        <v/>
      </c>
      <c r="O54" s="4" t="str">
        <f t="shared" si="6"/>
        <v/>
      </c>
      <c r="P54" s="4"/>
      <c r="Q54" s="4" t="str">
        <f>IFERROR(VLOOKUP(P54,ciselnik!A:C,3,0),"")</f>
        <v/>
      </c>
      <c r="R54" s="4" t="str">
        <f t="shared" si="7"/>
        <v/>
      </c>
      <c r="S54" s="4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</row>
    <row r="55" spans="1:35" x14ac:dyDescent="0.25">
      <c r="A55" s="4" t="str">
        <f t="shared" si="5"/>
        <v/>
      </c>
      <c r="B55" s="4"/>
      <c r="C55" s="7"/>
      <c r="D55" s="4"/>
      <c r="E55" s="4"/>
      <c r="F55" s="4"/>
      <c r="G55" s="4"/>
      <c r="H55" s="4"/>
      <c r="I55" s="4"/>
      <c r="J55" s="4"/>
      <c r="K55" s="5"/>
      <c r="L55" s="4" t="str">
        <f>IFERROR(VLOOKUP(J55,ciselnik!$E$1:$F$6,2,0),"")</f>
        <v/>
      </c>
      <c r="M55" s="4" t="str">
        <f>IFERROR(VLOOKUP(I55,ciselnik!$J$2:$K$3,2,0),"")</f>
        <v/>
      </c>
      <c r="N55" s="4" t="str">
        <f>IFERROR(VLOOKUP(J55,ciselnik!$E$1:$G$6,3,0),"")</f>
        <v/>
      </c>
      <c r="O55" s="4" t="str">
        <f t="shared" si="6"/>
        <v/>
      </c>
      <c r="P55" s="4"/>
      <c r="Q55" s="4" t="str">
        <f>IFERROR(VLOOKUP(P55,ciselnik!A:C,3,0),"")</f>
        <v/>
      </c>
      <c r="R55" s="4" t="str">
        <f t="shared" si="7"/>
        <v/>
      </c>
      <c r="S55" s="4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</row>
    <row r="56" spans="1:35" x14ac:dyDescent="0.25">
      <c r="A56" s="4" t="str">
        <f t="shared" si="5"/>
        <v/>
      </c>
      <c r="B56" s="4"/>
      <c r="C56" s="7"/>
      <c r="D56" s="4"/>
      <c r="E56" s="4"/>
      <c r="F56" s="4"/>
      <c r="G56" s="4"/>
      <c r="H56" s="4"/>
      <c r="I56" s="4"/>
      <c r="J56" s="4"/>
      <c r="K56" s="5"/>
      <c r="L56" s="4" t="str">
        <f>IFERROR(VLOOKUP(J56,ciselnik!$E$1:$F$6,2,0),"")</f>
        <v/>
      </c>
      <c r="M56" s="4" t="str">
        <f>IFERROR(VLOOKUP(I56,ciselnik!$J$2:$K$3,2,0),"")</f>
        <v/>
      </c>
      <c r="N56" s="4" t="str">
        <f>IFERROR(VLOOKUP(J56,ciselnik!$E$1:$G$6,3,0),"")</f>
        <v/>
      </c>
      <c r="O56" s="4" t="str">
        <f t="shared" si="6"/>
        <v/>
      </c>
      <c r="P56" s="4"/>
      <c r="Q56" s="4" t="str">
        <f>IFERROR(VLOOKUP(P56,ciselnik!A:C,3,0),"")</f>
        <v/>
      </c>
      <c r="R56" s="4" t="str">
        <f t="shared" si="7"/>
        <v/>
      </c>
      <c r="S56" s="4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</row>
    <row r="57" spans="1:35" x14ac:dyDescent="0.25">
      <c r="A57" s="4" t="str">
        <f t="shared" si="5"/>
        <v/>
      </c>
      <c r="B57" s="4"/>
      <c r="C57" s="7"/>
      <c r="D57" s="4"/>
      <c r="E57" s="4"/>
      <c r="F57" s="4"/>
      <c r="G57" s="4"/>
      <c r="H57" s="4"/>
      <c r="I57" s="4"/>
      <c r="J57" s="4"/>
      <c r="K57" s="5"/>
      <c r="L57" s="4" t="str">
        <f>IFERROR(VLOOKUP(J57,ciselnik!$E$1:$F$6,2,0),"")</f>
        <v/>
      </c>
      <c r="M57" s="4" t="str">
        <f>IFERROR(VLOOKUP(I57,ciselnik!$J$2:$K$3,2,0),"")</f>
        <v/>
      </c>
      <c r="N57" s="4" t="str">
        <f>IFERROR(VLOOKUP(J57,ciselnik!$E$1:$G$6,3,0),"")</f>
        <v/>
      </c>
      <c r="O57" s="4" t="str">
        <f t="shared" si="6"/>
        <v/>
      </c>
      <c r="P57" s="4"/>
      <c r="Q57" s="4" t="str">
        <f>IFERROR(VLOOKUP(P57,ciselnik!A:C,3,0),"")</f>
        <v/>
      </c>
      <c r="R57" s="4" t="str">
        <f t="shared" si="7"/>
        <v/>
      </c>
      <c r="S57" s="4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</row>
    <row r="58" spans="1:35" x14ac:dyDescent="0.25">
      <c r="A58" s="4" t="str">
        <f t="shared" si="5"/>
        <v/>
      </c>
      <c r="B58" s="4"/>
      <c r="C58" s="7"/>
      <c r="D58" s="4"/>
      <c r="E58" s="4"/>
      <c r="F58" s="4"/>
      <c r="G58" s="4"/>
      <c r="H58" s="4"/>
      <c r="I58" s="4"/>
      <c r="J58" s="4"/>
      <c r="K58" s="5"/>
      <c r="L58" s="4" t="str">
        <f>IFERROR(VLOOKUP(J58,ciselnik!$E$1:$F$6,2,0),"")</f>
        <v/>
      </c>
      <c r="M58" s="4" t="str">
        <f>IFERROR(VLOOKUP(I58,ciselnik!$J$2:$K$3,2,0),"")</f>
        <v/>
      </c>
      <c r="N58" s="4" t="str">
        <f>IFERROR(VLOOKUP(J58,ciselnik!$E$1:$G$6,3,0),"")</f>
        <v/>
      </c>
      <c r="O58" s="4" t="str">
        <f t="shared" si="6"/>
        <v/>
      </c>
      <c r="P58" s="4"/>
      <c r="Q58" s="4" t="str">
        <f>IFERROR(VLOOKUP(P58,ciselnik!A:C,3,0),"")</f>
        <v/>
      </c>
      <c r="R58" s="4" t="str">
        <f t="shared" si="7"/>
        <v/>
      </c>
      <c r="S58" s="4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</row>
    <row r="59" spans="1:35" x14ac:dyDescent="0.25">
      <c r="A59" s="4" t="str">
        <f t="shared" si="5"/>
        <v/>
      </c>
      <c r="B59" s="4"/>
      <c r="C59" s="7"/>
      <c r="D59" s="4"/>
      <c r="E59" s="4"/>
      <c r="F59" s="4"/>
      <c r="G59" s="4"/>
      <c r="H59" s="4"/>
      <c r="I59" s="4"/>
      <c r="J59" s="4"/>
      <c r="K59" s="5"/>
      <c r="L59" s="4" t="str">
        <f>IFERROR(VLOOKUP(J59,ciselnik!$E$1:$F$6,2,0),"")</f>
        <v/>
      </c>
      <c r="M59" s="4" t="str">
        <f>IFERROR(VLOOKUP(I59,ciselnik!$J$2:$K$3,2,0),"")</f>
        <v/>
      </c>
      <c r="N59" s="4" t="str">
        <f>IFERROR(VLOOKUP(J59,ciselnik!$E$1:$G$6,3,0),"")</f>
        <v/>
      </c>
      <c r="O59" s="4" t="str">
        <f t="shared" si="6"/>
        <v/>
      </c>
      <c r="P59" s="4"/>
      <c r="Q59" s="4" t="str">
        <f>IFERROR(VLOOKUP(P59,ciselnik!A:C,3,0),"")</f>
        <v/>
      </c>
      <c r="R59" s="4" t="str">
        <f t="shared" si="7"/>
        <v/>
      </c>
      <c r="S59" s="4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</row>
    <row r="60" spans="1:35" x14ac:dyDescent="0.25">
      <c r="A60" s="4" t="str">
        <f t="shared" si="5"/>
        <v/>
      </c>
      <c r="B60" s="4"/>
      <c r="C60" s="7"/>
      <c r="D60" s="4"/>
      <c r="E60" s="4"/>
      <c r="F60" s="4"/>
      <c r="G60" s="4"/>
      <c r="H60" s="4"/>
      <c r="I60" s="4"/>
      <c r="J60" s="4"/>
      <c r="K60" s="5"/>
      <c r="L60" s="4" t="str">
        <f>IFERROR(VLOOKUP(J60,ciselnik!$E$1:$F$6,2,0),"")</f>
        <v/>
      </c>
      <c r="M60" s="4" t="str">
        <f>IFERROR(VLOOKUP(I60,ciselnik!$J$2:$K$3,2,0),"")</f>
        <v/>
      </c>
      <c r="N60" s="4" t="str">
        <f>IFERROR(VLOOKUP(J60,ciselnik!$E$1:$G$6,3,0),"")</f>
        <v/>
      </c>
      <c r="O60" s="4" t="str">
        <f t="shared" si="6"/>
        <v/>
      </c>
      <c r="P60" s="4"/>
      <c r="Q60" s="4" t="str">
        <f>IFERROR(VLOOKUP(P60,ciselnik!A:C,3,0),"")</f>
        <v/>
      </c>
      <c r="R60" s="4" t="str">
        <f t="shared" si="7"/>
        <v/>
      </c>
      <c r="S60" s="4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</row>
    <row r="61" spans="1:35" x14ac:dyDescent="0.25">
      <c r="A61" s="4" t="str">
        <f t="shared" si="5"/>
        <v/>
      </c>
      <c r="B61" s="4"/>
      <c r="C61" s="7"/>
      <c r="D61" s="4"/>
      <c r="E61" s="4"/>
      <c r="F61" s="4"/>
      <c r="G61" s="4"/>
      <c r="H61" s="4"/>
      <c r="I61" s="4"/>
      <c r="J61" s="4"/>
      <c r="K61" s="5"/>
      <c r="L61" s="4" t="str">
        <f>IFERROR(VLOOKUP(J61,ciselnik!$E$1:$F$6,2,0),"")</f>
        <v/>
      </c>
      <c r="M61" s="4" t="str">
        <f>IFERROR(VLOOKUP(I61,ciselnik!$J$2:$K$3,2,0),"")</f>
        <v/>
      </c>
      <c r="N61" s="4" t="str">
        <f>IFERROR(VLOOKUP(J61,ciselnik!$E$1:$G$6,3,0),"")</f>
        <v/>
      </c>
      <c r="O61" s="4" t="str">
        <f t="shared" si="6"/>
        <v/>
      </c>
      <c r="P61" s="4"/>
      <c r="Q61" s="4" t="str">
        <f>IFERROR(VLOOKUP(P61,ciselnik!A:C,3,0),"")</f>
        <v/>
      </c>
      <c r="R61" s="4" t="str">
        <f t="shared" si="7"/>
        <v/>
      </c>
      <c r="S61" s="4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</row>
    <row r="62" spans="1:35" x14ac:dyDescent="0.25">
      <c r="A62" s="4" t="str">
        <f t="shared" si="5"/>
        <v/>
      </c>
      <c r="B62" s="4"/>
      <c r="C62" s="7"/>
      <c r="D62" s="4"/>
      <c r="E62" s="4"/>
      <c r="F62" s="4"/>
      <c r="G62" s="4"/>
      <c r="H62" s="4"/>
      <c r="I62" s="4"/>
      <c r="J62" s="4"/>
      <c r="K62" s="5"/>
      <c r="L62" s="4" t="str">
        <f>IFERROR(VLOOKUP(J62,ciselnik!$E$1:$F$6,2,0),"")</f>
        <v/>
      </c>
      <c r="M62" s="4" t="str">
        <f>IFERROR(VLOOKUP(I62,ciselnik!$J$2:$K$3,2,0),"")</f>
        <v/>
      </c>
      <c r="N62" s="4" t="str">
        <f>IFERROR(VLOOKUP(J62,ciselnik!$E$1:$G$6,3,0),"")</f>
        <v/>
      </c>
      <c r="O62" s="4" t="str">
        <f t="shared" si="6"/>
        <v/>
      </c>
      <c r="P62" s="4"/>
      <c r="Q62" s="4" t="str">
        <f>IFERROR(VLOOKUP(P62,ciselnik!A:C,3,0),"")</f>
        <v/>
      </c>
      <c r="R62" s="4" t="str">
        <f t="shared" si="7"/>
        <v/>
      </c>
      <c r="S62" s="4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</row>
    <row r="63" spans="1:35" x14ac:dyDescent="0.25">
      <c r="A63" s="4" t="str">
        <f t="shared" si="5"/>
        <v/>
      </c>
      <c r="B63" s="4"/>
      <c r="C63" s="7"/>
      <c r="D63" s="4"/>
      <c r="E63" s="4"/>
      <c r="F63" s="4"/>
      <c r="G63" s="4"/>
      <c r="H63" s="4"/>
      <c r="I63" s="4"/>
      <c r="J63" s="4"/>
      <c r="K63" s="5"/>
      <c r="L63" s="4" t="str">
        <f>IFERROR(VLOOKUP(J63,ciselnik!$E$1:$F$6,2,0),"")</f>
        <v/>
      </c>
      <c r="M63" s="4" t="str">
        <f>IFERROR(VLOOKUP(I63,ciselnik!$J$2:$K$3,2,0),"")</f>
        <v/>
      </c>
      <c r="N63" s="4" t="str">
        <f>IFERROR(VLOOKUP(J63,ciselnik!$E$1:$G$6,3,0),"")</f>
        <v/>
      </c>
      <c r="O63" s="4" t="str">
        <f t="shared" si="6"/>
        <v/>
      </c>
      <c r="P63" s="4"/>
      <c r="Q63" s="4" t="str">
        <f>IFERROR(VLOOKUP(P63,ciselnik!A:C,3,0),"")</f>
        <v/>
      </c>
      <c r="R63" s="4" t="str">
        <f t="shared" si="7"/>
        <v/>
      </c>
      <c r="S63" s="4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</row>
    <row r="64" spans="1:35" x14ac:dyDescent="0.25">
      <c r="A64" s="4" t="str">
        <f t="shared" si="5"/>
        <v/>
      </c>
      <c r="B64" s="4"/>
      <c r="C64" s="7"/>
      <c r="D64" s="4"/>
      <c r="E64" s="4"/>
      <c r="F64" s="4"/>
      <c r="G64" s="4"/>
      <c r="H64" s="4"/>
      <c r="I64" s="4"/>
      <c r="J64" s="4"/>
      <c r="K64" s="5"/>
      <c r="L64" s="4" t="str">
        <f>IFERROR(VLOOKUP(J64,ciselnik!$E$1:$F$6,2,0),"")</f>
        <v/>
      </c>
      <c r="M64" s="4" t="str">
        <f>IFERROR(VLOOKUP(I64,ciselnik!$J$2:$K$3,2,0),"")</f>
        <v/>
      </c>
      <c r="N64" s="4" t="str">
        <f>IFERROR(VLOOKUP(J64,ciselnik!$E$1:$G$6,3,0),"")</f>
        <v/>
      </c>
      <c r="O64" s="4" t="str">
        <f t="shared" si="6"/>
        <v/>
      </c>
      <c r="P64" s="4"/>
      <c r="Q64" s="4" t="str">
        <f>IFERROR(VLOOKUP(P64,ciselnik!A:C,3,0),"")</f>
        <v/>
      </c>
      <c r="R64" s="4" t="str">
        <f t="shared" si="7"/>
        <v/>
      </c>
      <c r="S64" s="4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</row>
    <row r="65" spans="1:35" x14ac:dyDescent="0.25">
      <c r="A65" s="4" t="str">
        <f t="shared" si="5"/>
        <v/>
      </c>
      <c r="B65" s="4"/>
      <c r="C65" s="7"/>
      <c r="D65" s="4"/>
      <c r="E65" s="4"/>
      <c r="F65" s="4"/>
      <c r="G65" s="4"/>
      <c r="H65" s="4"/>
      <c r="I65" s="4"/>
      <c r="J65" s="4"/>
      <c r="K65" s="5"/>
      <c r="L65" s="4" t="str">
        <f>IFERROR(VLOOKUP(J65,ciselnik!$E$1:$F$6,2,0),"")</f>
        <v/>
      </c>
      <c r="M65" s="4" t="str">
        <f>IFERROR(VLOOKUP(I65,ciselnik!$J$2:$K$3,2,0),"")</f>
        <v/>
      </c>
      <c r="N65" s="4" t="str">
        <f>IFERROR(VLOOKUP(J65,ciselnik!$E$1:$G$6,3,0),"")</f>
        <v/>
      </c>
      <c r="O65" s="4" t="str">
        <f t="shared" ref="O65:O96" si="8">IF(C65&lt;&gt;"","Připojení mikrozdroje (MS) na hladině NN ve stávajícím OM k datu "&amp;DAY(K65)&amp;"."&amp;MONTH(K65)&amp;"."&amp;YEAR(K65)&amp;". EAN "&amp;C65&amp;". Žádám o aktualizaci dat v CS OTE. Děkuji.","")</f>
        <v/>
      </c>
      <c r="P65" s="4"/>
      <c r="Q65" s="4" t="str">
        <f>IFERROR(VLOOKUP(P65,ciselnik!A:C,3,0),"")</f>
        <v/>
      </c>
      <c r="R65" s="4" t="str">
        <f t="shared" si="7"/>
        <v/>
      </c>
      <c r="S65" s="4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</row>
    <row r="66" spans="1:35" x14ac:dyDescent="0.25">
      <c r="A66" s="4" t="str">
        <f t="shared" si="5"/>
        <v/>
      </c>
      <c r="B66" s="4"/>
      <c r="C66" s="7"/>
      <c r="D66" s="4"/>
      <c r="E66" s="4"/>
      <c r="F66" s="4"/>
      <c r="G66" s="4"/>
      <c r="H66" s="4"/>
      <c r="I66" s="4"/>
      <c r="J66" s="4"/>
      <c r="K66" s="5"/>
      <c r="L66" s="4" t="str">
        <f>IFERROR(VLOOKUP(J66,ciselnik!$E$1:$F$6,2,0),"")</f>
        <v/>
      </c>
      <c r="M66" s="4" t="str">
        <f>IFERROR(VLOOKUP(I66,ciselnik!$J$2:$K$3,2,0),"")</f>
        <v/>
      </c>
      <c r="N66" s="4" t="str">
        <f>IFERROR(VLOOKUP(J66,ciselnik!$E$1:$G$6,3,0),"")</f>
        <v/>
      </c>
      <c r="O66" s="4" t="str">
        <f t="shared" si="8"/>
        <v/>
      </c>
      <c r="P66" s="4"/>
      <c r="Q66" s="4" t="str">
        <f>IFERROR(VLOOKUP(P66,ciselnik!A:C,3,0),"")</f>
        <v/>
      </c>
      <c r="R66" s="4" t="str">
        <f t="shared" ref="R66:R129" si="9">IF(C66&lt;&gt;"","Připojení mikrozdroje EAN " &amp;C66,"")</f>
        <v/>
      </c>
      <c r="S66" s="4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</row>
    <row r="67" spans="1:35" x14ac:dyDescent="0.25">
      <c r="A67" s="4" t="str">
        <f t="shared" ref="A67:A130" si="10">IF(C67&lt;&gt;"",A66+1,"")</f>
        <v/>
      </c>
      <c r="B67" s="4"/>
      <c r="C67" s="7"/>
      <c r="D67" s="4"/>
      <c r="E67" s="4"/>
      <c r="F67" s="4"/>
      <c r="G67" s="4"/>
      <c r="H67" s="4"/>
      <c r="I67" s="4"/>
      <c r="J67" s="4"/>
      <c r="K67" s="5"/>
      <c r="L67" s="4" t="str">
        <f>IFERROR(VLOOKUP(J67,ciselnik!$E$1:$F$6,2,0),"")</f>
        <v/>
      </c>
      <c r="M67" s="4" t="str">
        <f>IFERROR(VLOOKUP(I67,ciselnik!$J$2:$K$3,2,0),"")</f>
        <v/>
      </c>
      <c r="N67" s="4" t="str">
        <f>IFERROR(VLOOKUP(J67,ciselnik!$E$1:$G$6,3,0),"")</f>
        <v/>
      </c>
      <c r="O67" s="4" t="str">
        <f t="shared" si="8"/>
        <v/>
      </c>
      <c r="P67" s="4"/>
      <c r="Q67" s="4" t="str">
        <f>IFERROR(VLOOKUP(P67,ciselnik!A:C,3,0),"")</f>
        <v/>
      </c>
      <c r="R67" s="4" t="str">
        <f t="shared" si="9"/>
        <v/>
      </c>
      <c r="S67" s="4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</row>
    <row r="68" spans="1:35" x14ac:dyDescent="0.25">
      <c r="A68" s="4" t="str">
        <f t="shared" si="10"/>
        <v/>
      </c>
      <c r="B68" s="4"/>
      <c r="C68" s="7"/>
      <c r="D68" s="4"/>
      <c r="E68" s="4"/>
      <c r="F68" s="4"/>
      <c r="G68" s="4"/>
      <c r="H68" s="4"/>
      <c r="I68" s="4"/>
      <c r="J68" s="4"/>
      <c r="K68" s="5"/>
      <c r="L68" s="4" t="str">
        <f>IFERROR(VLOOKUP(J68,ciselnik!$E$1:$F$6,2,0),"")</f>
        <v/>
      </c>
      <c r="M68" s="4" t="str">
        <f>IFERROR(VLOOKUP(I68,ciselnik!$J$2:$K$3,2,0),"")</f>
        <v/>
      </c>
      <c r="N68" s="4" t="str">
        <f>IFERROR(VLOOKUP(J68,ciselnik!$E$1:$G$6,3,0),"")</f>
        <v/>
      </c>
      <c r="O68" s="4" t="str">
        <f t="shared" si="8"/>
        <v/>
      </c>
      <c r="P68" s="4"/>
      <c r="Q68" s="4" t="str">
        <f>IFERROR(VLOOKUP(P68,ciselnik!A:C,3,0),"")</f>
        <v/>
      </c>
      <c r="R68" s="4" t="str">
        <f t="shared" si="9"/>
        <v/>
      </c>
      <c r="S68" s="4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</row>
    <row r="69" spans="1:35" x14ac:dyDescent="0.25">
      <c r="A69" s="4" t="str">
        <f t="shared" si="10"/>
        <v/>
      </c>
      <c r="B69" s="4"/>
      <c r="C69" s="7"/>
      <c r="D69" s="4"/>
      <c r="E69" s="4"/>
      <c r="F69" s="4"/>
      <c r="G69" s="4"/>
      <c r="H69" s="4"/>
      <c r="I69" s="4"/>
      <c r="J69" s="4"/>
      <c r="K69" s="5"/>
      <c r="L69" s="4" t="str">
        <f>IFERROR(VLOOKUP(J69,ciselnik!$E$1:$F$6,2,0),"")</f>
        <v/>
      </c>
      <c r="M69" s="4" t="str">
        <f>IFERROR(VLOOKUP(I69,ciselnik!$J$2:$K$3,2,0),"")</f>
        <v/>
      </c>
      <c r="N69" s="4" t="str">
        <f>IFERROR(VLOOKUP(J69,ciselnik!$E$1:$G$6,3,0),"")</f>
        <v/>
      </c>
      <c r="O69" s="4" t="str">
        <f t="shared" si="8"/>
        <v/>
      </c>
      <c r="P69" s="4"/>
      <c r="Q69" s="4" t="str">
        <f>IFERROR(VLOOKUP(P69,ciselnik!A:C,3,0),"")</f>
        <v/>
      </c>
      <c r="R69" s="4" t="str">
        <f t="shared" si="9"/>
        <v/>
      </c>
      <c r="S69" s="4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</row>
    <row r="70" spans="1:35" x14ac:dyDescent="0.25">
      <c r="A70" s="4" t="str">
        <f t="shared" si="10"/>
        <v/>
      </c>
      <c r="B70" s="4"/>
      <c r="C70" s="7"/>
      <c r="D70" s="4"/>
      <c r="E70" s="4"/>
      <c r="F70" s="4"/>
      <c r="G70" s="4"/>
      <c r="H70" s="4"/>
      <c r="I70" s="4"/>
      <c r="J70" s="4"/>
      <c r="K70" s="5"/>
      <c r="L70" s="4" t="str">
        <f>IFERROR(VLOOKUP(J70,ciselnik!$E$1:$F$6,2,0),"")</f>
        <v/>
      </c>
      <c r="M70" s="4" t="str">
        <f>IFERROR(VLOOKUP(I70,ciselnik!$J$2:$K$3,2,0),"")</f>
        <v/>
      </c>
      <c r="N70" s="4" t="str">
        <f>IFERROR(VLOOKUP(J70,ciselnik!$E$1:$G$6,3,0),"")</f>
        <v/>
      </c>
      <c r="O70" s="4" t="str">
        <f t="shared" si="8"/>
        <v/>
      </c>
      <c r="P70" s="4"/>
      <c r="Q70" s="4" t="str">
        <f>IFERROR(VLOOKUP(P70,ciselnik!A:C,3,0),"")</f>
        <v/>
      </c>
      <c r="R70" s="4" t="str">
        <f t="shared" si="9"/>
        <v/>
      </c>
      <c r="S70" s="4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</row>
    <row r="71" spans="1:35" x14ac:dyDescent="0.25">
      <c r="A71" s="4" t="str">
        <f t="shared" si="10"/>
        <v/>
      </c>
      <c r="B71" s="4"/>
      <c r="C71" s="7"/>
      <c r="D71" s="4"/>
      <c r="E71" s="4"/>
      <c r="F71" s="4"/>
      <c r="G71" s="4"/>
      <c r="H71" s="4"/>
      <c r="I71" s="4"/>
      <c r="J71" s="4"/>
      <c r="K71" s="5"/>
      <c r="L71" s="4" t="str">
        <f>IFERROR(VLOOKUP(J71,ciselnik!$E$1:$F$6,2,0),"")</f>
        <v/>
      </c>
      <c r="M71" s="4" t="str">
        <f>IFERROR(VLOOKUP(I71,ciselnik!$J$2:$K$3,2,0),"")</f>
        <v/>
      </c>
      <c r="N71" s="4" t="str">
        <f>IFERROR(VLOOKUP(J71,ciselnik!$E$1:$G$6,3,0),"")</f>
        <v/>
      </c>
      <c r="O71" s="4" t="str">
        <f t="shared" si="8"/>
        <v/>
      </c>
      <c r="P71" s="4"/>
      <c r="Q71" s="4" t="str">
        <f>IFERROR(VLOOKUP(P71,ciselnik!A:C,3,0),"")</f>
        <v/>
      </c>
      <c r="R71" s="4" t="str">
        <f t="shared" si="9"/>
        <v/>
      </c>
      <c r="S71" s="4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0"/>
    </row>
    <row r="72" spans="1:35" x14ac:dyDescent="0.25">
      <c r="A72" s="4" t="str">
        <f t="shared" si="10"/>
        <v/>
      </c>
      <c r="B72" s="4"/>
      <c r="C72" s="7"/>
      <c r="D72" s="4"/>
      <c r="E72" s="4"/>
      <c r="F72" s="4"/>
      <c r="G72" s="4"/>
      <c r="H72" s="4"/>
      <c r="I72" s="4"/>
      <c r="J72" s="4"/>
      <c r="K72" s="5"/>
      <c r="L72" s="4" t="str">
        <f>IFERROR(VLOOKUP(J72,ciselnik!$E$1:$F$6,2,0),"")</f>
        <v/>
      </c>
      <c r="M72" s="4" t="str">
        <f>IFERROR(VLOOKUP(I72,ciselnik!$J$2:$K$3,2,0),"")</f>
        <v/>
      </c>
      <c r="N72" s="4" t="str">
        <f>IFERROR(VLOOKUP(J72,ciselnik!$E$1:$G$6,3,0),"")</f>
        <v/>
      </c>
      <c r="O72" s="4" t="str">
        <f t="shared" si="8"/>
        <v/>
      </c>
      <c r="P72" s="4"/>
      <c r="Q72" s="4" t="str">
        <f>IFERROR(VLOOKUP(P72,ciselnik!A:C,3,0),"")</f>
        <v/>
      </c>
      <c r="R72" s="4" t="str">
        <f t="shared" si="9"/>
        <v/>
      </c>
      <c r="S72" s="4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</row>
    <row r="73" spans="1:35" x14ac:dyDescent="0.25">
      <c r="A73" s="4" t="str">
        <f t="shared" si="10"/>
        <v/>
      </c>
      <c r="B73" s="4"/>
      <c r="C73" s="7"/>
      <c r="D73" s="4"/>
      <c r="E73" s="4"/>
      <c r="F73" s="4"/>
      <c r="G73" s="4"/>
      <c r="H73" s="4"/>
      <c r="I73" s="4"/>
      <c r="J73" s="4"/>
      <c r="K73" s="5"/>
      <c r="L73" s="4" t="str">
        <f>IFERROR(VLOOKUP(J73,ciselnik!$E$1:$F$6,2,0),"")</f>
        <v/>
      </c>
      <c r="M73" s="4" t="str">
        <f>IFERROR(VLOOKUP(I73,ciselnik!$J$2:$K$3,2,0),"")</f>
        <v/>
      </c>
      <c r="N73" s="4" t="str">
        <f>IFERROR(VLOOKUP(J73,ciselnik!$E$1:$G$6,3,0),"")</f>
        <v/>
      </c>
      <c r="O73" s="4" t="str">
        <f t="shared" si="8"/>
        <v/>
      </c>
      <c r="P73" s="4"/>
      <c r="Q73" s="4" t="str">
        <f>IFERROR(VLOOKUP(P73,ciselnik!A:C,3,0),"")</f>
        <v/>
      </c>
      <c r="R73" s="4" t="str">
        <f t="shared" si="9"/>
        <v/>
      </c>
      <c r="S73" s="4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</row>
    <row r="74" spans="1:35" x14ac:dyDescent="0.25">
      <c r="A74" s="4" t="str">
        <f t="shared" si="10"/>
        <v/>
      </c>
      <c r="B74" s="4"/>
      <c r="C74" s="7"/>
      <c r="D74" s="4"/>
      <c r="E74" s="4"/>
      <c r="F74" s="4"/>
      <c r="G74" s="4"/>
      <c r="H74" s="4"/>
      <c r="I74" s="4"/>
      <c r="J74" s="4"/>
      <c r="K74" s="5"/>
      <c r="L74" s="4" t="str">
        <f>IFERROR(VLOOKUP(J74,ciselnik!$E$1:$F$6,2,0),"")</f>
        <v/>
      </c>
      <c r="M74" s="4" t="str">
        <f>IFERROR(VLOOKUP(I74,ciselnik!$J$2:$K$3,2,0),"")</f>
        <v/>
      </c>
      <c r="N74" s="4" t="str">
        <f>IFERROR(VLOOKUP(J74,ciselnik!$E$1:$G$6,3,0),"")</f>
        <v/>
      </c>
      <c r="O74" s="4" t="str">
        <f t="shared" si="8"/>
        <v/>
      </c>
      <c r="P74" s="4"/>
      <c r="Q74" s="4" t="str">
        <f>IFERROR(VLOOKUP(P74,ciselnik!A:C,3,0),"")</f>
        <v/>
      </c>
      <c r="R74" s="4" t="str">
        <f t="shared" si="9"/>
        <v/>
      </c>
      <c r="S74" s="4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0"/>
      <c r="AI74" s="20"/>
    </row>
    <row r="75" spans="1:35" x14ac:dyDescent="0.25">
      <c r="A75" s="4" t="str">
        <f t="shared" si="10"/>
        <v/>
      </c>
      <c r="B75" s="4"/>
      <c r="C75" s="7"/>
      <c r="D75" s="4"/>
      <c r="E75" s="4"/>
      <c r="F75" s="4"/>
      <c r="G75" s="4"/>
      <c r="H75" s="4"/>
      <c r="I75" s="4"/>
      <c r="J75" s="4"/>
      <c r="K75" s="5"/>
      <c r="L75" s="4" t="str">
        <f>IFERROR(VLOOKUP(J75,ciselnik!$E$1:$F$6,2,0),"")</f>
        <v/>
      </c>
      <c r="M75" s="4" t="str">
        <f>IFERROR(VLOOKUP(I75,ciselnik!$J$2:$K$3,2,0),"")</f>
        <v/>
      </c>
      <c r="N75" s="4" t="str">
        <f>IFERROR(VLOOKUP(J75,ciselnik!$E$1:$G$6,3,0),"")</f>
        <v/>
      </c>
      <c r="O75" s="4" t="str">
        <f t="shared" si="8"/>
        <v/>
      </c>
      <c r="P75" s="4"/>
      <c r="Q75" s="4" t="str">
        <f>IFERROR(VLOOKUP(P75,ciselnik!A:C,3,0),"")</f>
        <v/>
      </c>
      <c r="R75" s="4" t="str">
        <f t="shared" si="9"/>
        <v/>
      </c>
      <c r="S75" s="4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20"/>
      <c r="AH75" s="20"/>
      <c r="AI75" s="20"/>
    </row>
    <row r="76" spans="1:35" x14ac:dyDescent="0.25">
      <c r="A76" s="4" t="str">
        <f t="shared" si="10"/>
        <v/>
      </c>
      <c r="B76" s="4"/>
      <c r="C76" s="7"/>
      <c r="D76" s="4"/>
      <c r="E76" s="4"/>
      <c r="F76" s="4"/>
      <c r="G76" s="4"/>
      <c r="H76" s="4"/>
      <c r="I76" s="4"/>
      <c r="J76" s="4"/>
      <c r="K76" s="5"/>
      <c r="L76" s="4" t="str">
        <f>IFERROR(VLOOKUP(J76,ciselnik!$E$1:$F$6,2,0),"")</f>
        <v/>
      </c>
      <c r="M76" s="4" t="str">
        <f>IFERROR(VLOOKUP(I76,ciselnik!$J$2:$K$3,2,0),"")</f>
        <v/>
      </c>
      <c r="N76" s="4" t="str">
        <f>IFERROR(VLOOKUP(J76,ciselnik!$E$1:$G$6,3,0),"")</f>
        <v/>
      </c>
      <c r="O76" s="4" t="str">
        <f t="shared" si="8"/>
        <v/>
      </c>
      <c r="P76" s="4"/>
      <c r="Q76" s="4" t="str">
        <f>IFERROR(VLOOKUP(P76,ciselnik!A:C,3,0),"")</f>
        <v/>
      </c>
      <c r="R76" s="4" t="str">
        <f t="shared" si="9"/>
        <v/>
      </c>
      <c r="S76" s="4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20"/>
      <c r="AH76" s="20"/>
      <c r="AI76" s="20"/>
    </row>
    <row r="77" spans="1:35" x14ac:dyDescent="0.25">
      <c r="A77" s="4" t="str">
        <f t="shared" si="10"/>
        <v/>
      </c>
      <c r="B77" s="4"/>
      <c r="C77" s="7"/>
      <c r="D77" s="4"/>
      <c r="E77" s="4"/>
      <c r="F77" s="4"/>
      <c r="G77" s="4"/>
      <c r="H77" s="4"/>
      <c r="I77" s="4"/>
      <c r="J77" s="4"/>
      <c r="K77" s="5"/>
      <c r="L77" s="4" t="str">
        <f>IFERROR(VLOOKUP(J77,ciselnik!$E$1:$F$6,2,0),"")</f>
        <v/>
      </c>
      <c r="M77" s="4" t="str">
        <f>IFERROR(VLOOKUP(I77,ciselnik!$J$2:$K$3,2,0),"")</f>
        <v/>
      </c>
      <c r="N77" s="4" t="str">
        <f>IFERROR(VLOOKUP(J77,ciselnik!$E$1:$G$6,3,0),"")</f>
        <v/>
      </c>
      <c r="O77" s="4" t="str">
        <f t="shared" si="8"/>
        <v/>
      </c>
      <c r="P77" s="4"/>
      <c r="Q77" s="4" t="str">
        <f>IFERROR(VLOOKUP(P77,ciselnik!A:C,3,0),"")</f>
        <v/>
      </c>
      <c r="R77" s="4" t="str">
        <f t="shared" si="9"/>
        <v/>
      </c>
      <c r="S77" s="4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0"/>
      <c r="AI77" s="20"/>
    </row>
    <row r="78" spans="1:35" x14ac:dyDescent="0.25">
      <c r="A78" s="4" t="str">
        <f t="shared" si="10"/>
        <v/>
      </c>
      <c r="B78" s="4"/>
      <c r="C78" s="7"/>
      <c r="D78" s="4"/>
      <c r="E78" s="4"/>
      <c r="F78" s="4"/>
      <c r="G78" s="4"/>
      <c r="H78" s="4"/>
      <c r="I78" s="4"/>
      <c r="J78" s="4"/>
      <c r="K78" s="5"/>
      <c r="L78" s="4" t="str">
        <f>IFERROR(VLOOKUP(J78,ciselnik!$E$1:$F$6,2,0),"")</f>
        <v/>
      </c>
      <c r="M78" s="4" t="str">
        <f>IFERROR(VLOOKUP(I78,ciselnik!$J$2:$K$3,2,0),"")</f>
        <v/>
      </c>
      <c r="N78" s="4" t="str">
        <f>IFERROR(VLOOKUP(J78,ciselnik!$E$1:$G$6,3,0),"")</f>
        <v/>
      </c>
      <c r="O78" s="4" t="str">
        <f t="shared" si="8"/>
        <v/>
      </c>
      <c r="P78" s="4"/>
      <c r="Q78" s="4" t="str">
        <f>IFERROR(VLOOKUP(P78,ciselnik!A:C,3,0),"")</f>
        <v/>
      </c>
      <c r="R78" s="4" t="str">
        <f t="shared" si="9"/>
        <v/>
      </c>
      <c r="S78" s="4"/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0"/>
      <c r="AI78" s="20"/>
    </row>
    <row r="79" spans="1:35" x14ac:dyDescent="0.25">
      <c r="A79" s="4" t="str">
        <f t="shared" si="10"/>
        <v/>
      </c>
      <c r="B79" s="4"/>
      <c r="C79" s="7"/>
      <c r="D79" s="4"/>
      <c r="E79" s="4"/>
      <c r="F79" s="4"/>
      <c r="G79" s="4"/>
      <c r="H79" s="4"/>
      <c r="I79" s="4"/>
      <c r="J79" s="4"/>
      <c r="K79" s="5"/>
      <c r="L79" s="4" t="str">
        <f>IFERROR(VLOOKUP(J79,ciselnik!$E$1:$F$6,2,0),"")</f>
        <v/>
      </c>
      <c r="M79" s="4" t="str">
        <f>IFERROR(VLOOKUP(I79,ciselnik!$J$2:$K$3,2,0),"")</f>
        <v/>
      </c>
      <c r="N79" s="4" t="str">
        <f>IFERROR(VLOOKUP(J79,ciselnik!$E$1:$G$6,3,0),"")</f>
        <v/>
      </c>
      <c r="O79" s="4" t="str">
        <f t="shared" si="8"/>
        <v/>
      </c>
      <c r="P79" s="4"/>
      <c r="Q79" s="4" t="str">
        <f>IFERROR(VLOOKUP(P79,ciselnik!A:C,3,0),"")</f>
        <v/>
      </c>
      <c r="R79" s="4" t="str">
        <f t="shared" si="9"/>
        <v/>
      </c>
      <c r="S79" s="4"/>
      <c r="T79" s="20"/>
      <c r="U79" s="20"/>
      <c r="V79" s="20"/>
      <c r="W79" s="20"/>
      <c r="X79" s="20"/>
      <c r="Y79" s="20"/>
      <c r="Z79" s="20"/>
      <c r="AA79" s="20"/>
      <c r="AB79" s="20"/>
      <c r="AC79" s="20"/>
      <c r="AD79" s="20"/>
      <c r="AE79" s="20"/>
      <c r="AF79" s="20"/>
      <c r="AG79" s="20"/>
      <c r="AH79" s="20"/>
      <c r="AI79" s="20"/>
    </row>
    <row r="80" spans="1:35" x14ac:dyDescent="0.25">
      <c r="A80" s="4" t="str">
        <f t="shared" si="10"/>
        <v/>
      </c>
      <c r="B80" s="4"/>
      <c r="C80" s="7"/>
      <c r="D80" s="4"/>
      <c r="E80" s="4"/>
      <c r="F80" s="4"/>
      <c r="G80" s="4"/>
      <c r="H80" s="4"/>
      <c r="I80" s="4"/>
      <c r="J80" s="4"/>
      <c r="K80" s="5"/>
      <c r="L80" s="4" t="str">
        <f>IFERROR(VLOOKUP(J80,ciselnik!$E$1:$F$6,2,0),"")</f>
        <v/>
      </c>
      <c r="M80" s="4" t="str">
        <f>IFERROR(VLOOKUP(I80,ciselnik!$J$2:$K$3,2,0),"")</f>
        <v/>
      </c>
      <c r="N80" s="4" t="str">
        <f>IFERROR(VLOOKUP(J80,ciselnik!$E$1:$G$6,3,0),"")</f>
        <v/>
      </c>
      <c r="O80" s="4" t="str">
        <f t="shared" si="8"/>
        <v/>
      </c>
      <c r="P80" s="4"/>
      <c r="Q80" s="4" t="str">
        <f>IFERROR(VLOOKUP(P80,ciselnik!A:C,3,0),"")</f>
        <v/>
      </c>
      <c r="R80" s="4" t="str">
        <f t="shared" si="9"/>
        <v/>
      </c>
      <c r="S80" s="4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  <c r="AE80" s="20"/>
      <c r="AF80" s="20"/>
      <c r="AG80" s="20"/>
      <c r="AH80" s="20"/>
      <c r="AI80" s="20"/>
    </row>
    <row r="81" spans="1:35" x14ac:dyDescent="0.25">
      <c r="A81" s="4" t="str">
        <f t="shared" si="10"/>
        <v/>
      </c>
      <c r="B81" s="4"/>
      <c r="C81" s="7"/>
      <c r="D81" s="4"/>
      <c r="E81" s="4"/>
      <c r="F81" s="4"/>
      <c r="G81" s="4"/>
      <c r="H81" s="4"/>
      <c r="I81" s="4"/>
      <c r="J81" s="4"/>
      <c r="K81" s="5"/>
      <c r="L81" s="4" t="str">
        <f>IFERROR(VLOOKUP(J81,ciselnik!$E$1:$F$6,2,0),"")</f>
        <v/>
      </c>
      <c r="M81" s="4" t="str">
        <f>IFERROR(VLOOKUP(I81,ciselnik!$J$2:$K$3,2,0),"")</f>
        <v/>
      </c>
      <c r="N81" s="4" t="str">
        <f>IFERROR(VLOOKUP(J81,ciselnik!$E$1:$G$6,3,0),"")</f>
        <v/>
      </c>
      <c r="O81" s="4" t="str">
        <f t="shared" si="8"/>
        <v/>
      </c>
      <c r="P81" s="4"/>
      <c r="Q81" s="4" t="str">
        <f>IFERROR(VLOOKUP(P81,ciselnik!A:C,3,0),"")</f>
        <v/>
      </c>
      <c r="R81" s="4" t="str">
        <f t="shared" si="9"/>
        <v/>
      </c>
      <c r="S81" s="4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0"/>
      <c r="AI81" s="20"/>
    </row>
    <row r="82" spans="1:35" x14ac:dyDescent="0.25">
      <c r="A82" s="4" t="str">
        <f t="shared" si="10"/>
        <v/>
      </c>
      <c r="B82" s="4"/>
      <c r="C82" s="7"/>
      <c r="D82" s="4"/>
      <c r="E82" s="4"/>
      <c r="F82" s="4"/>
      <c r="G82" s="4"/>
      <c r="H82" s="4"/>
      <c r="I82" s="4"/>
      <c r="J82" s="4"/>
      <c r="K82" s="5"/>
      <c r="L82" s="4" t="str">
        <f>IFERROR(VLOOKUP(J82,ciselnik!$E$1:$F$6,2,0),"")</f>
        <v/>
      </c>
      <c r="M82" s="4" t="str">
        <f>IFERROR(VLOOKUP(I82,ciselnik!$J$2:$K$3,2,0),"")</f>
        <v/>
      </c>
      <c r="N82" s="4" t="str">
        <f>IFERROR(VLOOKUP(J82,ciselnik!$E$1:$G$6,3,0),"")</f>
        <v/>
      </c>
      <c r="O82" s="4" t="str">
        <f t="shared" si="8"/>
        <v/>
      </c>
      <c r="P82" s="4"/>
      <c r="Q82" s="4" t="str">
        <f>IFERROR(VLOOKUP(P82,ciselnik!A:C,3,0),"")</f>
        <v/>
      </c>
      <c r="R82" s="4" t="str">
        <f t="shared" si="9"/>
        <v/>
      </c>
      <c r="S82" s="4"/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20"/>
      <c r="AE82" s="20"/>
      <c r="AF82" s="20"/>
      <c r="AG82" s="20"/>
      <c r="AH82" s="20"/>
      <c r="AI82" s="20"/>
    </row>
    <row r="83" spans="1:35" x14ac:dyDescent="0.25">
      <c r="A83" s="4" t="str">
        <f t="shared" si="10"/>
        <v/>
      </c>
      <c r="B83" s="4"/>
      <c r="C83" s="7"/>
      <c r="D83" s="4"/>
      <c r="E83" s="4"/>
      <c r="F83" s="4"/>
      <c r="G83" s="4"/>
      <c r="H83" s="4"/>
      <c r="I83" s="4"/>
      <c r="J83" s="4"/>
      <c r="K83" s="5"/>
      <c r="L83" s="4" t="str">
        <f>IFERROR(VLOOKUP(J83,ciselnik!$E$1:$F$6,2,0),"")</f>
        <v/>
      </c>
      <c r="M83" s="4" t="str">
        <f>IFERROR(VLOOKUP(I83,ciselnik!$J$2:$K$3,2,0),"")</f>
        <v/>
      </c>
      <c r="N83" s="4" t="str">
        <f>IFERROR(VLOOKUP(J83,ciselnik!$E$1:$G$6,3,0),"")</f>
        <v/>
      </c>
      <c r="O83" s="4" t="str">
        <f t="shared" si="8"/>
        <v/>
      </c>
      <c r="P83" s="4"/>
      <c r="Q83" s="4" t="str">
        <f>IFERROR(VLOOKUP(P83,ciselnik!A:C,3,0),"")</f>
        <v/>
      </c>
      <c r="R83" s="4" t="str">
        <f t="shared" si="9"/>
        <v/>
      </c>
      <c r="S83" s="4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0"/>
      <c r="AI83" s="20"/>
    </row>
    <row r="84" spans="1:35" x14ac:dyDescent="0.25">
      <c r="A84" s="4" t="str">
        <f t="shared" si="10"/>
        <v/>
      </c>
      <c r="B84" s="4"/>
      <c r="C84" s="7"/>
      <c r="D84" s="4"/>
      <c r="E84" s="4"/>
      <c r="F84" s="4"/>
      <c r="G84" s="4"/>
      <c r="H84" s="4"/>
      <c r="I84" s="4"/>
      <c r="J84" s="4"/>
      <c r="K84" s="5"/>
      <c r="L84" s="4" t="str">
        <f>IFERROR(VLOOKUP(J84,ciselnik!$E$1:$F$6,2,0),"")</f>
        <v/>
      </c>
      <c r="M84" s="4" t="str">
        <f>IFERROR(VLOOKUP(I84,ciselnik!$J$2:$K$3,2,0),"")</f>
        <v/>
      </c>
      <c r="N84" s="4" t="str">
        <f>IFERROR(VLOOKUP(J84,ciselnik!$E$1:$G$6,3,0),"")</f>
        <v/>
      </c>
      <c r="O84" s="4" t="str">
        <f t="shared" si="8"/>
        <v/>
      </c>
      <c r="P84" s="4"/>
      <c r="Q84" s="4" t="str">
        <f>IFERROR(VLOOKUP(P84,ciselnik!A:C,3,0),"")</f>
        <v/>
      </c>
      <c r="R84" s="4" t="str">
        <f t="shared" si="9"/>
        <v/>
      </c>
      <c r="S84" s="4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20"/>
      <c r="AH84" s="20"/>
      <c r="AI84" s="20"/>
    </row>
    <row r="85" spans="1:35" x14ac:dyDescent="0.25">
      <c r="A85" s="4" t="str">
        <f t="shared" si="10"/>
        <v/>
      </c>
      <c r="B85" s="4"/>
      <c r="C85" s="7"/>
      <c r="D85" s="4"/>
      <c r="E85" s="4"/>
      <c r="F85" s="4"/>
      <c r="G85" s="4"/>
      <c r="H85" s="4"/>
      <c r="I85" s="4"/>
      <c r="J85" s="4"/>
      <c r="K85" s="5"/>
      <c r="L85" s="4" t="str">
        <f>IFERROR(VLOOKUP(J85,ciselnik!$E$1:$F$6,2,0),"")</f>
        <v/>
      </c>
      <c r="M85" s="4" t="str">
        <f>IFERROR(VLOOKUP(I85,ciselnik!$J$2:$K$3,2,0),"")</f>
        <v/>
      </c>
      <c r="N85" s="4" t="str">
        <f>IFERROR(VLOOKUP(J85,ciselnik!$E$1:$G$6,3,0),"")</f>
        <v/>
      </c>
      <c r="O85" s="4" t="str">
        <f t="shared" si="8"/>
        <v/>
      </c>
      <c r="P85" s="4"/>
      <c r="Q85" s="4" t="str">
        <f>IFERROR(VLOOKUP(P85,ciselnik!A:C,3,0),"")</f>
        <v/>
      </c>
      <c r="R85" s="4" t="str">
        <f t="shared" si="9"/>
        <v/>
      </c>
      <c r="S85" s="4"/>
      <c r="T85" s="20"/>
      <c r="U85" s="20"/>
      <c r="V85" s="20"/>
      <c r="W85" s="20"/>
      <c r="X85" s="20"/>
      <c r="Y85" s="20"/>
      <c r="Z85" s="20"/>
      <c r="AA85" s="20"/>
      <c r="AB85" s="20"/>
      <c r="AC85" s="20"/>
      <c r="AD85" s="20"/>
      <c r="AE85" s="20"/>
      <c r="AF85" s="20"/>
      <c r="AG85" s="20"/>
      <c r="AH85" s="20"/>
      <c r="AI85" s="20"/>
    </row>
    <row r="86" spans="1:35" x14ac:dyDescent="0.25">
      <c r="A86" s="4" t="str">
        <f t="shared" si="10"/>
        <v/>
      </c>
      <c r="B86" s="4"/>
      <c r="C86" s="7"/>
      <c r="D86" s="4"/>
      <c r="E86" s="4"/>
      <c r="F86" s="4"/>
      <c r="G86" s="4"/>
      <c r="H86" s="4"/>
      <c r="I86" s="4"/>
      <c r="J86" s="4"/>
      <c r="K86" s="5"/>
      <c r="L86" s="4" t="str">
        <f>IFERROR(VLOOKUP(J86,ciselnik!$E$1:$F$6,2,0),"")</f>
        <v/>
      </c>
      <c r="M86" s="4" t="str">
        <f>IFERROR(VLOOKUP(I86,ciselnik!$J$2:$K$3,2,0),"")</f>
        <v/>
      </c>
      <c r="N86" s="4" t="str">
        <f>IFERROR(VLOOKUP(J86,ciselnik!$E$1:$G$6,3,0),"")</f>
        <v/>
      </c>
      <c r="O86" s="4" t="str">
        <f t="shared" si="8"/>
        <v/>
      </c>
      <c r="P86" s="4"/>
      <c r="Q86" s="4" t="str">
        <f>IFERROR(VLOOKUP(P86,ciselnik!A:C,3,0),"")</f>
        <v/>
      </c>
      <c r="R86" s="4" t="str">
        <f t="shared" si="9"/>
        <v/>
      </c>
      <c r="S86" s="4"/>
      <c r="T86" s="20"/>
      <c r="U86" s="20"/>
      <c r="V86" s="20"/>
      <c r="W86" s="20"/>
      <c r="X86" s="20"/>
      <c r="Y86" s="20"/>
      <c r="Z86" s="20"/>
      <c r="AA86" s="20"/>
      <c r="AB86" s="20"/>
      <c r="AC86" s="20"/>
      <c r="AD86" s="20"/>
      <c r="AE86" s="20"/>
      <c r="AF86" s="20"/>
      <c r="AG86" s="20"/>
      <c r="AH86" s="20"/>
      <c r="AI86" s="20"/>
    </row>
    <row r="87" spans="1:35" x14ac:dyDescent="0.25">
      <c r="A87" s="4" t="str">
        <f t="shared" si="10"/>
        <v/>
      </c>
      <c r="B87" s="4"/>
      <c r="C87" s="7"/>
      <c r="D87" s="4"/>
      <c r="E87" s="4"/>
      <c r="F87" s="4"/>
      <c r="G87" s="4"/>
      <c r="H87" s="4"/>
      <c r="I87" s="4"/>
      <c r="J87" s="4"/>
      <c r="K87" s="5"/>
      <c r="L87" s="4" t="str">
        <f>IFERROR(VLOOKUP(J87,ciselnik!$E$1:$F$6,2,0),"")</f>
        <v/>
      </c>
      <c r="M87" s="4" t="str">
        <f>IFERROR(VLOOKUP(I87,ciselnik!$J$2:$K$3,2,0),"")</f>
        <v/>
      </c>
      <c r="N87" s="4" t="str">
        <f>IFERROR(VLOOKUP(J87,ciselnik!$E$1:$G$6,3,0),"")</f>
        <v/>
      </c>
      <c r="O87" s="4" t="str">
        <f t="shared" si="8"/>
        <v/>
      </c>
      <c r="P87" s="4"/>
      <c r="Q87" s="4" t="str">
        <f>IFERROR(VLOOKUP(P87,ciselnik!A:C,3,0),"")</f>
        <v/>
      </c>
      <c r="R87" s="4" t="str">
        <f t="shared" si="9"/>
        <v/>
      </c>
      <c r="S87" s="4"/>
      <c r="T87" s="20"/>
      <c r="U87" s="20"/>
      <c r="V87" s="20"/>
      <c r="W87" s="20"/>
      <c r="X87" s="20"/>
      <c r="Y87" s="20"/>
      <c r="Z87" s="20"/>
      <c r="AA87" s="20"/>
      <c r="AB87" s="20"/>
      <c r="AC87" s="20"/>
      <c r="AD87" s="20"/>
      <c r="AE87" s="20"/>
      <c r="AF87" s="20"/>
      <c r="AG87" s="20"/>
      <c r="AH87" s="20"/>
      <c r="AI87" s="20"/>
    </row>
    <row r="88" spans="1:35" x14ac:dyDescent="0.25">
      <c r="A88" s="4" t="str">
        <f t="shared" si="10"/>
        <v/>
      </c>
      <c r="B88" s="4"/>
      <c r="C88" s="7"/>
      <c r="D88" s="4"/>
      <c r="E88" s="4"/>
      <c r="F88" s="4"/>
      <c r="G88" s="4"/>
      <c r="H88" s="4"/>
      <c r="I88" s="4"/>
      <c r="J88" s="4"/>
      <c r="K88" s="5"/>
      <c r="L88" s="4" t="str">
        <f>IFERROR(VLOOKUP(J88,ciselnik!$E$1:$F$6,2,0),"")</f>
        <v/>
      </c>
      <c r="M88" s="4" t="str">
        <f>IFERROR(VLOOKUP(I88,ciselnik!$J$2:$K$3,2,0),"")</f>
        <v/>
      </c>
      <c r="N88" s="4" t="str">
        <f>IFERROR(VLOOKUP(J88,ciselnik!$E$1:$G$6,3,0),"")</f>
        <v/>
      </c>
      <c r="O88" s="4" t="str">
        <f t="shared" si="8"/>
        <v/>
      </c>
      <c r="P88" s="4"/>
      <c r="Q88" s="4" t="str">
        <f>IFERROR(VLOOKUP(P88,ciselnik!A:C,3,0),"")</f>
        <v/>
      </c>
      <c r="R88" s="4" t="str">
        <f t="shared" si="9"/>
        <v/>
      </c>
      <c r="S88" s="4"/>
      <c r="T88" s="20"/>
      <c r="U88" s="20"/>
      <c r="V88" s="20"/>
      <c r="W88" s="20"/>
      <c r="X88" s="20"/>
      <c r="Y88" s="20"/>
      <c r="Z88" s="20"/>
      <c r="AA88" s="20"/>
      <c r="AB88" s="20"/>
      <c r="AC88" s="20"/>
      <c r="AD88" s="20"/>
      <c r="AE88" s="20"/>
      <c r="AF88" s="20"/>
      <c r="AG88" s="20"/>
      <c r="AH88" s="20"/>
      <c r="AI88" s="20"/>
    </row>
    <row r="89" spans="1:35" x14ac:dyDescent="0.25">
      <c r="A89" s="4" t="str">
        <f t="shared" si="10"/>
        <v/>
      </c>
      <c r="B89" s="4"/>
      <c r="C89" s="7"/>
      <c r="D89" s="4"/>
      <c r="E89" s="4"/>
      <c r="F89" s="4"/>
      <c r="G89" s="4"/>
      <c r="H89" s="4"/>
      <c r="I89" s="4"/>
      <c r="J89" s="4"/>
      <c r="K89" s="5"/>
      <c r="L89" s="4" t="str">
        <f>IFERROR(VLOOKUP(J89,ciselnik!$E$1:$F$6,2,0),"")</f>
        <v/>
      </c>
      <c r="M89" s="4" t="str">
        <f>IFERROR(VLOOKUP(I89,ciselnik!$J$2:$K$3,2,0),"")</f>
        <v/>
      </c>
      <c r="N89" s="4" t="str">
        <f>IFERROR(VLOOKUP(J89,ciselnik!$E$1:$G$6,3,0),"")</f>
        <v/>
      </c>
      <c r="O89" s="4" t="str">
        <f t="shared" si="8"/>
        <v/>
      </c>
      <c r="P89" s="4"/>
      <c r="Q89" s="4" t="str">
        <f>IFERROR(VLOOKUP(P89,ciselnik!A:C,3,0),"")</f>
        <v/>
      </c>
      <c r="R89" s="4" t="str">
        <f t="shared" si="9"/>
        <v/>
      </c>
      <c r="S89" s="4"/>
      <c r="T89" s="20"/>
      <c r="U89" s="20"/>
      <c r="V89" s="20"/>
      <c r="W89" s="20"/>
      <c r="X89" s="20"/>
      <c r="Y89" s="20"/>
      <c r="Z89" s="20"/>
      <c r="AA89" s="20"/>
      <c r="AB89" s="20"/>
      <c r="AC89" s="20"/>
      <c r="AD89" s="20"/>
      <c r="AE89" s="20"/>
      <c r="AF89" s="20"/>
      <c r="AG89" s="20"/>
      <c r="AH89" s="20"/>
      <c r="AI89" s="20"/>
    </row>
    <row r="90" spans="1:35" x14ac:dyDescent="0.25">
      <c r="A90" s="4" t="str">
        <f t="shared" si="10"/>
        <v/>
      </c>
      <c r="B90" s="4"/>
      <c r="C90" s="7"/>
      <c r="D90" s="4"/>
      <c r="E90" s="4"/>
      <c r="F90" s="4"/>
      <c r="G90" s="4"/>
      <c r="H90" s="4"/>
      <c r="I90" s="4"/>
      <c r="J90" s="4"/>
      <c r="K90" s="5"/>
      <c r="L90" s="4" t="str">
        <f>IFERROR(VLOOKUP(J90,ciselnik!$E$1:$F$6,2,0),"")</f>
        <v/>
      </c>
      <c r="M90" s="4" t="str">
        <f>IFERROR(VLOOKUP(I90,ciselnik!$J$2:$K$3,2,0),"")</f>
        <v/>
      </c>
      <c r="N90" s="4" t="str">
        <f>IFERROR(VLOOKUP(J90,ciselnik!$E$1:$G$6,3,0),"")</f>
        <v/>
      </c>
      <c r="O90" s="4" t="str">
        <f t="shared" si="8"/>
        <v/>
      </c>
      <c r="P90" s="4"/>
      <c r="Q90" s="4" t="str">
        <f>IFERROR(VLOOKUP(P90,ciselnik!A:C,3,0),"")</f>
        <v/>
      </c>
      <c r="R90" s="4" t="str">
        <f t="shared" si="9"/>
        <v/>
      </c>
      <c r="S90" s="4"/>
      <c r="T90" s="20"/>
      <c r="U90" s="20"/>
      <c r="V90" s="20"/>
      <c r="W90" s="20"/>
      <c r="X90" s="20"/>
      <c r="Y90" s="20"/>
      <c r="Z90" s="20"/>
      <c r="AA90" s="20"/>
      <c r="AB90" s="20"/>
      <c r="AC90" s="20"/>
      <c r="AD90" s="20"/>
      <c r="AE90" s="20"/>
      <c r="AF90" s="20"/>
      <c r="AG90" s="20"/>
      <c r="AH90" s="20"/>
      <c r="AI90" s="20"/>
    </row>
    <row r="91" spans="1:35" x14ac:dyDescent="0.25">
      <c r="A91" s="4" t="str">
        <f t="shared" si="10"/>
        <v/>
      </c>
      <c r="B91" s="4"/>
      <c r="C91" s="7"/>
      <c r="D91" s="4"/>
      <c r="E91" s="4"/>
      <c r="F91" s="4"/>
      <c r="G91" s="4"/>
      <c r="H91" s="4"/>
      <c r="I91" s="4"/>
      <c r="J91" s="4"/>
      <c r="K91" s="5"/>
      <c r="L91" s="4" t="str">
        <f>IFERROR(VLOOKUP(J91,ciselnik!$E$1:$F$6,2,0),"")</f>
        <v/>
      </c>
      <c r="M91" s="4" t="str">
        <f>IFERROR(VLOOKUP(I91,ciselnik!$J$2:$K$3,2,0),"")</f>
        <v/>
      </c>
      <c r="N91" s="4" t="str">
        <f>IFERROR(VLOOKUP(J91,ciselnik!$E$1:$G$6,3,0),"")</f>
        <v/>
      </c>
      <c r="O91" s="4" t="str">
        <f t="shared" si="8"/>
        <v/>
      </c>
      <c r="P91" s="4"/>
      <c r="Q91" s="4" t="str">
        <f>IFERROR(VLOOKUP(P91,ciselnik!A:C,3,0),"")</f>
        <v/>
      </c>
      <c r="R91" s="4" t="str">
        <f t="shared" si="9"/>
        <v/>
      </c>
      <c r="S91" s="4"/>
      <c r="T91" s="20"/>
      <c r="U91" s="20"/>
      <c r="V91" s="20"/>
      <c r="W91" s="20"/>
      <c r="X91" s="20"/>
      <c r="Y91" s="20"/>
      <c r="Z91" s="20"/>
      <c r="AA91" s="20"/>
      <c r="AB91" s="20"/>
      <c r="AC91" s="20"/>
      <c r="AD91" s="20"/>
      <c r="AE91" s="20"/>
      <c r="AF91" s="20"/>
      <c r="AG91" s="20"/>
      <c r="AH91" s="20"/>
      <c r="AI91" s="20"/>
    </row>
    <row r="92" spans="1:35" x14ac:dyDescent="0.25">
      <c r="A92" s="4" t="str">
        <f t="shared" si="10"/>
        <v/>
      </c>
      <c r="B92" s="4"/>
      <c r="C92" s="7"/>
      <c r="D92" s="4"/>
      <c r="E92" s="4"/>
      <c r="F92" s="4"/>
      <c r="G92" s="4"/>
      <c r="H92" s="4"/>
      <c r="I92" s="4"/>
      <c r="J92" s="4"/>
      <c r="K92" s="5"/>
      <c r="L92" s="4" t="str">
        <f>IFERROR(VLOOKUP(J92,ciselnik!$E$1:$F$6,2,0),"")</f>
        <v/>
      </c>
      <c r="M92" s="4" t="str">
        <f>IFERROR(VLOOKUP(I92,ciselnik!$J$2:$K$3,2,0),"")</f>
        <v/>
      </c>
      <c r="N92" s="4" t="str">
        <f>IFERROR(VLOOKUP(J92,ciselnik!$E$1:$G$6,3,0),"")</f>
        <v/>
      </c>
      <c r="O92" s="4" t="str">
        <f t="shared" si="8"/>
        <v/>
      </c>
      <c r="P92" s="4"/>
      <c r="Q92" s="4" t="str">
        <f>IFERROR(VLOOKUP(P92,ciselnik!A:C,3,0),"")</f>
        <v/>
      </c>
      <c r="R92" s="4" t="str">
        <f t="shared" si="9"/>
        <v/>
      </c>
      <c r="S92" s="4"/>
      <c r="T92" s="20"/>
      <c r="U92" s="20"/>
      <c r="V92" s="20"/>
      <c r="W92" s="20"/>
      <c r="X92" s="20"/>
      <c r="Y92" s="20"/>
      <c r="Z92" s="20"/>
      <c r="AA92" s="20"/>
      <c r="AB92" s="20"/>
      <c r="AC92" s="20"/>
      <c r="AD92" s="20"/>
      <c r="AE92" s="20"/>
      <c r="AF92" s="20"/>
      <c r="AG92" s="20"/>
      <c r="AH92" s="20"/>
      <c r="AI92" s="20"/>
    </row>
    <row r="93" spans="1:35" x14ac:dyDescent="0.25">
      <c r="A93" s="4" t="str">
        <f t="shared" si="10"/>
        <v/>
      </c>
      <c r="B93" s="4"/>
      <c r="C93" s="7"/>
      <c r="D93" s="4"/>
      <c r="E93" s="4"/>
      <c r="F93" s="4"/>
      <c r="G93" s="4"/>
      <c r="H93" s="4"/>
      <c r="I93" s="4"/>
      <c r="J93" s="4"/>
      <c r="K93" s="5"/>
      <c r="L93" s="4" t="str">
        <f>IFERROR(VLOOKUP(J93,ciselnik!$E$1:$F$6,2,0),"")</f>
        <v/>
      </c>
      <c r="M93" s="4" t="str">
        <f>IFERROR(VLOOKUP(I93,ciselnik!$J$2:$K$3,2,0),"")</f>
        <v/>
      </c>
      <c r="N93" s="4" t="str">
        <f>IFERROR(VLOOKUP(J93,ciselnik!$E$1:$G$6,3,0),"")</f>
        <v/>
      </c>
      <c r="O93" s="4" t="str">
        <f t="shared" si="8"/>
        <v/>
      </c>
      <c r="P93" s="4"/>
      <c r="Q93" s="4" t="str">
        <f>IFERROR(VLOOKUP(P93,ciselnik!A:C,3,0),"")</f>
        <v/>
      </c>
      <c r="R93" s="4" t="str">
        <f t="shared" si="9"/>
        <v/>
      </c>
      <c r="S93" s="4"/>
      <c r="T93" s="20"/>
      <c r="U93" s="20"/>
      <c r="V93" s="20"/>
      <c r="W93" s="20"/>
      <c r="X93" s="20"/>
      <c r="Y93" s="20"/>
      <c r="Z93" s="20"/>
      <c r="AA93" s="20"/>
      <c r="AB93" s="20"/>
      <c r="AC93" s="20"/>
      <c r="AD93" s="20"/>
      <c r="AE93" s="20"/>
      <c r="AF93" s="20"/>
      <c r="AG93" s="20"/>
      <c r="AH93" s="20"/>
      <c r="AI93" s="20"/>
    </row>
    <row r="94" spans="1:35" x14ac:dyDescent="0.25">
      <c r="A94" s="4" t="str">
        <f t="shared" si="10"/>
        <v/>
      </c>
      <c r="B94" s="4"/>
      <c r="C94" s="7"/>
      <c r="D94" s="4"/>
      <c r="E94" s="4"/>
      <c r="F94" s="4"/>
      <c r="G94" s="4"/>
      <c r="H94" s="4"/>
      <c r="I94" s="4"/>
      <c r="J94" s="4"/>
      <c r="K94" s="5"/>
      <c r="L94" s="4" t="str">
        <f>IFERROR(VLOOKUP(J94,ciselnik!$E$1:$F$6,2,0),"")</f>
        <v/>
      </c>
      <c r="M94" s="4" t="str">
        <f>IFERROR(VLOOKUP(I94,ciselnik!$J$2:$K$3,2,0),"")</f>
        <v/>
      </c>
      <c r="N94" s="4" t="str">
        <f>IFERROR(VLOOKUP(J94,ciselnik!$E$1:$G$6,3,0),"")</f>
        <v/>
      </c>
      <c r="O94" s="4" t="str">
        <f t="shared" si="8"/>
        <v/>
      </c>
      <c r="P94" s="4"/>
      <c r="Q94" s="4" t="str">
        <f>IFERROR(VLOOKUP(P94,ciselnik!A:C,3,0),"")</f>
        <v/>
      </c>
      <c r="R94" s="4" t="str">
        <f t="shared" si="9"/>
        <v/>
      </c>
      <c r="S94" s="4"/>
      <c r="T94" s="20"/>
      <c r="U94" s="20"/>
      <c r="V94" s="20"/>
      <c r="W94" s="20"/>
      <c r="X94" s="20"/>
      <c r="Y94" s="20"/>
      <c r="Z94" s="20"/>
      <c r="AA94" s="20"/>
      <c r="AB94" s="20"/>
      <c r="AC94" s="20"/>
      <c r="AD94" s="20"/>
      <c r="AE94" s="20"/>
      <c r="AF94" s="20"/>
      <c r="AG94" s="20"/>
      <c r="AH94" s="20"/>
      <c r="AI94" s="20"/>
    </row>
    <row r="95" spans="1:35" x14ac:dyDescent="0.25">
      <c r="A95" s="4" t="str">
        <f t="shared" si="10"/>
        <v/>
      </c>
      <c r="B95" s="4"/>
      <c r="C95" s="7"/>
      <c r="D95" s="4"/>
      <c r="E95" s="4"/>
      <c r="F95" s="4"/>
      <c r="G95" s="4"/>
      <c r="H95" s="4"/>
      <c r="I95" s="4"/>
      <c r="J95" s="4"/>
      <c r="K95" s="5"/>
      <c r="L95" s="4" t="str">
        <f>IFERROR(VLOOKUP(J95,ciselnik!$E$1:$F$6,2,0),"")</f>
        <v/>
      </c>
      <c r="M95" s="4" t="str">
        <f>IFERROR(VLOOKUP(I95,ciselnik!$J$2:$K$3,2,0),"")</f>
        <v/>
      </c>
      <c r="N95" s="4" t="str">
        <f>IFERROR(VLOOKUP(J95,ciselnik!$E$1:$G$6,3,0),"")</f>
        <v/>
      </c>
      <c r="O95" s="4" t="str">
        <f t="shared" si="8"/>
        <v/>
      </c>
      <c r="P95" s="4"/>
      <c r="Q95" s="4" t="str">
        <f>IFERROR(VLOOKUP(P95,ciselnik!A:C,3,0),"")</f>
        <v/>
      </c>
      <c r="R95" s="4" t="str">
        <f t="shared" si="9"/>
        <v/>
      </c>
      <c r="S95" s="4"/>
      <c r="T95" s="20"/>
      <c r="U95" s="20"/>
      <c r="V95" s="20"/>
      <c r="W95" s="20"/>
      <c r="X95" s="20"/>
      <c r="Y95" s="20"/>
      <c r="Z95" s="20"/>
      <c r="AA95" s="20"/>
      <c r="AB95" s="20"/>
      <c r="AC95" s="20"/>
      <c r="AD95" s="20"/>
      <c r="AE95" s="20"/>
      <c r="AF95" s="20"/>
      <c r="AG95" s="20"/>
      <c r="AH95" s="20"/>
      <c r="AI95" s="20"/>
    </row>
    <row r="96" spans="1:35" x14ac:dyDescent="0.25">
      <c r="A96" s="4" t="str">
        <f t="shared" si="10"/>
        <v/>
      </c>
      <c r="B96" s="4"/>
      <c r="C96" s="7"/>
      <c r="D96" s="4"/>
      <c r="E96" s="4"/>
      <c r="F96" s="4"/>
      <c r="G96" s="4"/>
      <c r="H96" s="4"/>
      <c r="I96" s="4"/>
      <c r="J96" s="4"/>
      <c r="K96" s="5"/>
      <c r="L96" s="4" t="str">
        <f>IFERROR(VLOOKUP(J96,ciselnik!$E$1:$F$6,2,0),"")</f>
        <v/>
      </c>
      <c r="M96" s="4" t="str">
        <f>IFERROR(VLOOKUP(I96,ciselnik!$J$2:$K$3,2,0),"")</f>
        <v/>
      </c>
      <c r="N96" s="4" t="str">
        <f>IFERROR(VLOOKUP(J96,ciselnik!$E$1:$G$6,3,0),"")</f>
        <v/>
      </c>
      <c r="O96" s="4" t="str">
        <f t="shared" si="8"/>
        <v/>
      </c>
      <c r="P96" s="4"/>
      <c r="Q96" s="4" t="str">
        <f>IFERROR(VLOOKUP(P96,ciselnik!A:C,3,0),"")</f>
        <v/>
      </c>
      <c r="R96" s="4" t="str">
        <f t="shared" si="9"/>
        <v/>
      </c>
      <c r="S96" s="4"/>
      <c r="T96" s="20"/>
      <c r="U96" s="20"/>
      <c r="V96" s="20"/>
      <c r="W96" s="20"/>
      <c r="X96" s="20"/>
      <c r="Y96" s="20"/>
      <c r="Z96" s="20"/>
      <c r="AA96" s="20"/>
      <c r="AB96" s="20"/>
      <c r="AC96" s="20"/>
      <c r="AD96" s="20"/>
      <c r="AE96" s="20"/>
      <c r="AF96" s="20"/>
      <c r="AG96" s="20"/>
      <c r="AH96" s="20"/>
      <c r="AI96" s="20"/>
    </row>
    <row r="97" spans="1:35" x14ac:dyDescent="0.25">
      <c r="A97" s="4" t="str">
        <f t="shared" si="10"/>
        <v/>
      </c>
      <c r="B97" s="4"/>
      <c r="C97" s="7"/>
      <c r="D97" s="4"/>
      <c r="E97" s="4"/>
      <c r="F97" s="4"/>
      <c r="G97" s="4"/>
      <c r="H97" s="4"/>
      <c r="I97" s="4"/>
      <c r="J97" s="4"/>
      <c r="K97" s="5"/>
      <c r="L97" s="4" t="str">
        <f>IFERROR(VLOOKUP(J97,ciselnik!$E$1:$F$6,2,0),"")</f>
        <v/>
      </c>
      <c r="M97" s="4" t="str">
        <f>IFERROR(VLOOKUP(I97,ciselnik!$J$2:$K$3,2,0),"")</f>
        <v/>
      </c>
      <c r="N97" s="4" t="str">
        <f>IFERROR(VLOOKUP(J97,ciselnik!$E$1:$G$6,3,0),"")</f>
        <v/>
      </c>
      <c r="O97" s="4" t="str">
        <f t="shared" ref="O97:O128" si="11">IF(C97&lt;&gt;"","Připojení mikrozdroje (MS) na hladině NN ve stávajícím OM k datu "&amp;DAY(K97)&amp;"."&amp;MONTH(K97)&amp;"."&amp;YEAR(K97)&amp;". EAN "&amp;C97&amp;". Žádám o aktualizaci dat v CS OTE. Děkuji.","")</f>
        <v/>
      </c>
      <c r="P97" s="4"/>
      <c r="Q97" s="4" t="str">
        <f>IFERROR(VLOOKUP(P97,ciselnik!A:C,3,0),"")</f>
        <v/>
      </c>
      <c r="R97" s="4" t="str">
        <f t="shared" si="9"/>
        <v/>
      </c>
      <c r="S97" s="4"/>
      <c r="T97" s="20"/>
      <c r="U97" s="20"/>
      <c r="V97" s="20"/>
      <c r="W97" s="20"/>
      <c r="X97" s="20"/>
      <c r="Y97" s="20"/>
      <c r="Z97" s="20"/>
      <c r="AA97" s="20"/>
      <c r="AB97" s="20"/>
      <c r="AC97" s="20"/>
      <c r="AD97" s="20"/>
      <c r="AE97" s="20"/>
      <c r="AF97" s="20"/>
      <c r="AG97" s="20"/>
      <c r="AH97" s="20"/>
      <c r="AI97" s="20"/>
    </row>
    <row r="98" spans="1:35" x14ac:dyDescent="0.25">
      <c r="A98" s="4" t="str">
        <f t="shared" si="10"/>
        <v/>
      </c>
      <c r="B98" s="4"/>
      <c r="C98" s="7"/>
      <c r="D98" s="4"/>
      <c r="E98" s="4"/>
      <c r="F98" s="4"/>
      <c r="G98" s="4"/>
      <c r="H98" s="4"/>
      <c r="I98" s="4"/>
      <c r="J98" s="4"/>
      <c r="K98" s="5"/>
      <c r="L98" s="4" t="str">
        <f>IFERROR(VLOOKUP(J98,ciselnik!$E$1:$F$6,2,0),"")</f>
        <v/>
      </c>
      <c r="M98" s="4" t="str">
        <f>IFERROR(VLOOKUP(I98,ciselnik!$J$2:$K$3,2,0),"")</f>
        <v/>
      </c>
      <c r="N98" s="4" t="str">
        <f>IFERROR(VLOOKUP(J98,ciselnik!$E$1:$G$6,3,0),"")</f>
        <v/>
      </c>
      <c r="O98" s="4" t="str">
        <f t="shared" si="11"/>
        <v/>
      </c>
      <c r="P98" s="4"/>
      <c r="Q98" s="4" t="str">
        <f>IFERROR(VLOOKUP(P98,ciselnik!A:C,3,0),"")</f>
        <v/>
      </c>
      <c r="R98" s="4" t="str">
        <f t="shared" si="9"/>
        <v/>
      </c>
      <c r="S98" s="4"/>
      <c r="T98" s="20"/>
      <c r="U98" s="20"/>
      <c r="V98" s="20"/>
      <c r="W98" s="20"/>
      <c r="X98" s="20"/>
      <c r="Y98" s="20"/>
      <c r="Z98" s="20"/>
      <c r="AA98" s="20"/>
      <c r="AB98" s="20"/>
      <c r="AC98" s="20"/>
      <c r="AD98" s="20"/>
      <c r="AE98" s="20"/>
      <c r="AF98" s="20"/>
      <c r="AG98" s="20"/>
      <c r="AH98" s="20"/>
      <c r="AI98" s="20"/>
    </row>
    <row r="99" spans="1:35" x14ac:dyDescent="0.25">
      <c r="A99" s="4" t="str">
        <f t="shared" si="10"/>
        <v/>
      </c>
      <c r="B99" s="4"/>
      <c r="C99" s="7"/>
      <c r="D99" s="4"/>
      <c r="E99" s="4"/>
      <c r="F99" s="4"/>
      <c r="G99" s="4"/>
      <c r="H99" s="4"/>
      <c r="I99" s="4"/>
      <c r="J99" s="4"/>
      <c r="K99" s="5"/>
      <c r="L99" s="4" t="str">
        <f>IFERROR(VLOOKUP(J99,ciselnik!$E$1:$F$6,2,0),"")</f>
        <v/>
      </c>
      <c r="M99" s="4" t="str">
        <f>IFERROR(VLOOKUP(I99,ciselnik!$J$2:$K$3,2,0),"")</f>
        <v/>
      </c>
      <c r="N99" s="4" t="str">
        <f>IFERROR(VLOOKUP(J99,ciselnik!$E$1:$G$6,3,0),"")</f>
        <v/>
      </c>
      <c r="O99" s="4" t="str">
        <f t="shared" si="11"/>
        <v/>
      </c>
      <c r="P99" s="4"/>
      <c r="Q99" s="4" t="str">
        <f>IFERROR(VLOOKUP(P99,ciselnik!A:C,3,0),"")</f>
        <v/>
      </c>
      <c r="R99" s="4" t="str">
        <f t="shared" si="9"/>
        <v/>
      </c>
      <c r="S99" s="4"/>
      <c r="T99" s="20"/>
      <c r="U99" s="20"/>
      <c r="V99" s="20"/>
      <c r="W99" s="20"/>
      <c r="X99" s="20"/>
      <c r="Y99" s="20"/>
      <c r="Z99" s="20"/>
      <c r="AA99" s="20"/>
      <c r="AB99" s="20"/>
      <c r="AC99" s="20"/>
      <c r="AD99" s="20"/>
      <c r="AE99" s="20"/>
      <c r="AF99" s="20"/>
      <c r="AG99" s="20"/>
      <c r="AH99" s="20"/>
      <c r="AI99" s="20"/>
    </row>
    <row r="100" spans="1:35" x14ac:dyDescent="0.25">
      <c r="A100" s="4" t="str">
        <f t="shared" si="10"/>
        <v/>
      </c>
      <c r="B100" s="4"/>
      <c r="C100" s="7"/>
      <c r="D100" s="4"/>
      <c r="E100" s="4"/>
      <c r="F100" s="4"/>
      <c r="G100" s="4"/>
      <c r="H100" s="4"/>
      <c r="I100" s="4"/>
      <c r="J100" s="4"/>
      <c r="K100" s="5"/>
      <c r="L100" s="4" t="str">
        <f>IFERROR(VLOOKUP(J100,ciselnik!$E$1:$F$6,2,0),"")</f>
        <v/>
      </c>
      <c r="M100" s="4" t="str">
        <f>IFERROR(VLOOKUP(I100,ciselnik!$J$2:$K$3,2,0),"")</f>
        <v/>
      </c>
      <c r="N100" s="4" t="str">
        <f>IFERROR(VLOOKUP(J100,ciselnik!$E$1:$G$6,3,0),"")</f>
        <v/>
      </c>
      <c r="O100" s="4" t="str">
        <f t="shared" si="11"/>
        <v/>
      </c>
      <c r="P100" s="4"/>
      <c r="Q100" s="4" t="str">
        <f>IFERROR(VLOOKUP(P100,ciselnik!A:C,3,0),"")</f>
        <v/>
      </c>
      <c r="R100" s="4" t="str">
        <f t="shared" si="9"/>
        <v/>
      </c>
      <c r="S100" s="4"/>
      <c r="T100" s="20"/>
      <c r="U100" s="20"/>
      <c r="V100" s="20"/>
      <c r="W100" s="20"/>
      <c r="X100" s="20"/>
      <c r="Y100" s="20"/>
      <c r="Z100" s="20"/>
      <c r="AA100" s="20"/>
      <c r="AB100" s="20"/>
      <c r="AC100" s="20"/>
      <c r="AD100" s="20"/>
      <c r="AE100" s="20"/>
      <c r="AF100" s="20"/>
      <c r="AG100" s="20"/>
      <c r="AH100" s="20"/>
      <c r="AI100" s="20"/>
    </row>
    <row r="101" spans="1:35" x14ac:dyDescent="0.25">
      <c r="A101" s="4" t="str">
        <f t="shared" si="10"/>
        <v/>
      </c>
      <c r="B101" s="4"/>
      <c r="C101" s="7"/>
      <c r="D101" s="4"/>
      <c r="E101" s="4"/>
      <c r="F101" s="4"/>
      <c r="G101" s="4"/>
      <c r="H101" s="4"/>
      <c r="I101" s="4"/>
      <c r="J101" s="4"/>
      <c r="K101" s="5"/>
      <c r="L101" s="4" t="str">
        <f>IFERROR(VLOOKUP(J101,ciselnik!$E$1:$F$6,2,0),"")</f>
        <v/>
      </c>
      <c r="M101" s="4" t="str">
        <f>IFERROR(VLOOKUP(I101,ciselnik!$J$2:$K$3,2,0),"")</f>
        <v/>
      </c>
      <c r="N101" s="4" t="str">
        <f>IFERROR(VLOOKUP(J101,ciselnik!$E$1:$G$6,3,0),"")</f>
        <v/>
      </c>
      <c r="O101" s="4" t="str">
        <f t="shared" si="11"/>
        <v/>
      </c>
      <c r="P101" s="4"/>
      <c r="Q101" s="4" t="str">
        <f>IFERROR(VLOOKUP(P101,ciselnik!A:C,3,0),"")</f>
        <v/>
      </c>
      <c r="R101" s="4" t="str">
        <f t="shared" si="9"/>
        <v/>
      </c>
      <c r="S101" s="4"/>
      <c r="T101" s="20"/>
      <c r="U101" s="20"/>
      <c r="V101" s="20"/>
      <c r="W101" s="20"/>
      <c r="X101" s="20"/>
      <c r="Y101" s="20"/>
      <c r="Z101" s="20"/>
      <c r="AA101" s="20"/>
      <c r="AB101" s="20"/>
      <c r="AC101" s="20"/>
      <c r="AD101" s="20"/>
      <c r="AE101" s="20"/>
      <c r="AF101" s="20"/>
      <c r="AG101" s="20"/>
      <c r="AH101" s="20"/>
      <c r="AI101" s="20"/>
    </row>
    <row r="102" spans="1:35" x14ac:dyDescent="0.25">
      <c r="A102" s="4" t="str">
        <f t="shared" si="10"/>
        <v/>
      </c>
      <c r="B102" s="4"/>
      <c r="C102" s="7"/>
      <c r="D102" s="4"/>
      <c r="E102" s="4"/>
      <c r="F102" s="4"/>
      <c r="G102" s="4"/>
      <c r="H102" s="4"/>
      <c r="I102" s="4"/>
      <c r="J102" s="4"/>
      <c r="K102" s="5"/>
      <c r="L102" s="4" t="str">
        <f>IFERROR(VLOOKUP(J102,ciselnik!$E$1:$F$6,2,0),"")</f>
        <v/>
      </c>
      <c r="M102" s="4" t="str">
        <f>IFERROR(VLOOKUP(I102,ciselnik!$J$2:$K$3,2,0),"")</f>
        <v/>
      </c>
      <c r="N102" s="4" t="str">
        <f>IFERROR(VLOOKUP(J102,ciselnik!$E$1:$G$6,3,0),"")</f>
        <v/>
      </c>
      <c r="O102" s="4" t="str">
        <f t="shared" si="11"/>
        <v/>
      </c>
      <c r="P102" s="4"/>
      <c r="Q102" s="4" t="str">
        <f>IFERROR(VLOOKUP(P102,ciselnik!A:C,3,0),"")</f>
        <v/>
      </c>
      <c r="R102" s="4" t="str">
        <f t="shared" si="9"/>
        <v/>
      </c>
      <c r="S102" s="4"/>
      <c r="T102" s="20"/>
      <c r="U102" s="20"/>
      <c r="V102" s="20"/>
      <c r="W102" s="20"/>
      <c r="X102" s="20"/>
      <c r="Y102" s="20"/>
      <c r="Z102" s="20"/>
      <c r="AA102" s="20"/>
      <c r="AB102" s="20"/>
      <c r="AC102" s="20"/>
      <c r="AD102" s="20"/>
      <c r="AE102" s="20"/>
      <c r="AF102" s="20"/>
      <c r="AG102" s="20"/>
      <c r="AH102" s="20"/>
      <c r="AI102" s="20"/>
    </row>
    <row r="103" spans="1:35" x14ac:dyDescent="0.25">
      <c r="A103" s="4" t="str">
        <f t="shared" si="10"/>
        <v/>
      </c>
      <c r="B103" s="4"/>
      <c r="C103" s="7"/>
      <c r="D103" s="4"/>
      <c r="E103" s="4"/>
      <c r="F103" s="4"/>
      <c r="G103" s="4"/>
      <c r="H103" s="4"/>
      <c r="I103" s="4"/>
      <c r="J103" s="4"/>
      <c r="K103" s="5"/>
      <c r="L103" s="4" t="str">
        <f>IFERROR(VLOOKUP(J103,ciselnik!$E$1:$F$6,2,0),"")</f>
        <v/>
      </c>
      <c r="M103" s="4" t="str">
        <f>IFERROR(VLOOKUP(I103,ciselnik!$J$2:$K$3,2,0),"")</f>
        <v/>
      </c>
      <c r="N103" s="4" t="str">
        <f>IFERROR(VLOOKUP(J103,ciselnik!$E$1:$G$6,3,0),"")</f>
        <v/>
      </c>
      <c r="O103" s="4" t="str">
        <f t="shared" si="11"/>
        <v/>
      </c>
      <c r="P103" s="4"/>
      <c r="Q103" s="4" t="str">
        <f>IFERROR(VLOOKUP(P103,ciselnik!A:C,3,0),"")</f>
        <v/>
      </c>
      <c r="R103" s="4" t="str">
        <f t="shared" si="9"/>
        <v/>
      </c>
      <c r="S103" s="4"/>
      <c r="T103" s="20"/>
      <c r="U103" s="20"/>
      <c r="V103" s="20"/>
      <c r="W103" s="20"/>
      <c r="X103" s="20"/>
      <c r="Y103" s="20"/>
      <c r="Z103" s="20"/>
      <c r="AA103" s="20"/>
      <c r="AB103" s="20"/>
      <c r="AC103" s="20"/>
      <c r="AD103" s="20"/>
      <c r="AE103" s="20"/>
      <c r="AF103" s="20"/>
      <c r="AG103" s="20"/>
      <c r="AH103" s="20"/>
      <c r="AI103" s="20"/>
    </row>
    <row r="104" spans="1:35" x14ac:dyDescent="0.25">
      <c r="A104" s="4" t="str">
        <f t="shared" si="10"/>
        <v/>
      </c>
      <c r="B104" s="4"/>
      <c r="C104" s="7"/>
      <c r="D104" s="4"/>
      <c r="E104" s="4"/>
      <c r="F104" s="4"/>
      <c r="G104" s="4"/>
      <c r="H104" s="4"/>
      <c r="I104" s="4"/>
      <c r="J104" s="4"/>
      <c r="K104" s="5"/>
      <c r="L104" s="4" t="str">
        <f>IFERROR(VLOOKUP(J104,ciselnik!$E$1:$F$6,2,0),"")</f>
        <v/>
      </c>
      <c r="M104" s="4" t="str">
        <f>IFERROR(VLOOKUP(I104,ciselnik!$J$2:$K$3,2,0),"")</f>
        <v/>
      </c>
      <c r="N104" s="4" t="str">
        <f>IFERROR(VLOOKUP(J104,ciselnik!$E$1:$G$6,3,0),"")</f>
        <v/>
      </c>
      <c r="O104" s="4" t="str">
        <f t="shared" si="11"/>
        <v/>
      </c>
      <c r="P104" s="4"/>
      <c r="Q104" s="4" t="str">
        <f>IFERROR(VLOOKUP(P104,ciselnik!A:C,3,0),"")</f>
        <v/>
      </c>
      <c r="R104" s="4" t="str">
        <f t="shared" si="9"/>
        <v/>
      </c>
      <c r="S104" s="4"/>
      <c r="T104" s="20"/>
      <c r="U104" s="20"/>
      <c r="V104" s="20"/>
      <c r="W104" s="20"/>
      <c r="X104" s="20"/>
      <c r="Y104" s="20"/>
      <c r="Z104" s="20"/>
      <c r="AA104" s="20"/>
      <c r="AB104" s="20"/>
      <c r="AC104" s="20"/>
      <c r="AD104" s="20"/>
      <c r="AE104" s="20"/>
      <c r="AF104" s="20"/>
      <c r="AG104" s="20"/>
      <c r="AH104" s="20"/>
      <c r="AI104" s="20"/>
    </row>
    <row r="105" spans="1:35" x14ac:dyDescent="0.25">
      <c r="A105" s="4" t="str">
        <f t="shared" si="10"/>
        <v/>
      </c>
      <c r="B105" s="4"/>
      <c r="C105" s="7"/>
      <c r="D105" s="4"/>
      <c r="E105" s="4"/>
      <c r="F105" s="4"/>
      <c r="G105" s="4"/>
      <c r="H105" s="4"/>
      <c r="I105" s="4"/>
      <c r="J105" s="4"/>
      <c r="K105" s="5"/>
      <c r="L105" s="4" t="str">
        <f>IFERROR(VLOOKUP(J105,ciselnik!$E$1:$F$6,2,0),"")</f>
        <v/>
      </c>
      <c r="M105" s="4" t="str">
        <f>IFERROR(VLOOKUP(I105,ciselnik!$J$2:$K$3,2,0),"")</f>
        <v/>
      </c>
      <c r="N105" s="4" t="str">
        <f>IFERROR(VLOOKUP(J105,ciselnik!$E$1:$G$6,3,0),"")</f>
        <v/>
      </c>
      <c r="O105" s="4" t="str">
        <f t="shared" si="11"/>
        <v/>
      </c>
      <c r="P105" s="4"/>
      <c r="Q105" s="4" t="str">
        <f>IFERROR(VLOOKUP(P105,ciselnik!A:C,3,0),"")</f>
        <v/>
      </c>
      <c r="R105" s="4" t="str">
        <f t="shared" si="9"/>
        <v/>
      </c>
      <c r="S105" s="4"/>
      <c r="T105" s="20"/>
      <c r="U105" s="20"/>
      <c r="V105" s="20"/>
      <c r="W105" s="20"/>
      <c r="X105" s="20"/>
      <c r="Y105" s="20"/>
      <c r="Z105" s="20"/>
      <c r="AA105" s="20"/>
      <c r="AB105" s="20"/>
      <c r="AC105" s="20"/>
      <c r="AD105" s="20"/>
      <c r="AE105" s="20"/>
      <c r="AF105" s="20"/>
      <c r="AG105" s="20"/>
      <c r="AH105" s="20"/>
      <c r="AI105" s="20"/>
    </row>
    <row r="106" spans="1:35" x14ac:dyDescent="0.25">
      <c r="A106" s="4" t="str">
        <f t="shared" si="10"/>
        <v/>
      </c>
      <c r="B106" s="4"/>
      <c r="C106" s="7"/>
      <c r="D106" s="4"/>
      <c r="E106" s="4"/>
      <c r="F106" s="4"/>
      <c r="G106" s="4"/>
      <c r="H106" s="4"/>
      <c r="I106" s="4"/>
      <c r="J106" s="4"/>
      <c r="K106" s="5"/>
      <c r="L106" s="4" t="str">
        <f>IFERROR(VLOOKUP(J106,ciselnik!$E$1:$F$6,2,0),"")</f>
        <v/>
      </c>
      <c r="M106" s="4" t="str">
        <f>IFERROR(VLOOKUP(I106,ciselnik!$J$2:$K$3,2,0),"")</f>
        <v/>
      </c>
      <c r="N106" s="4" t="str">
        <f>IFERROR(VLOOKUP(J106,ciselnik!$E$1:$G$6,3,0),"")</f>
        <v/>
      </c>
      <c r="O106" s="4" t="str">
        <f t="shared" si="11"/>
        <v/>
      </c>
      <c r="P106" s="4"/>
      <c r="Q106" s="4" t="str">
        <f>IFERROR(VLOOKUP(P106,ciselnik!A:C,3,0),"")</f>
        <v/>
      </c>
      <c r="R106" s="4" t="str">
        <f t="shared" si="9"/>
        <v/>
      </c>
      <c r="S106" s="4"/>
      <c r="T106" s="20"/>
      <c r="U106" s="20"/>
      <c r="V106" s="20"/>
      <c r="W106" s="20"/>
      <c r="X106" s="20"/>
      <c r="Y106" s="20"/>
      <c r="Z106" s="20"/>
      <c r="AA106" s="20"/>
      <c r="AB106" s="20"/>
      <c r="AC106" s="20"/>
      <c r="AD106" s="20"/>
      <c r="AE106" s="20"/>
      <c r="AF106" s="20"/>
      <c r="AG106" s="20"/>
      <c r="AH106" s="20"/>
      <c r="AI106" s="20"/>
    </row>
    <row r="107" spans="1:35" x14ac:dyDescent="0.25">
      <c r="A107" s="4" t="str">
        <f t="shared" si="10"/>
        <v/>
      </c>
      <c r="B107" s="4"/>
      <c r="C107" s="7"/>
      <c r="D107" s="4"/>
      <c r="E107" s="4"/>
      <c r="F107" s="4"/>
      <c r="G107" s="4"/>
      <c r="H107" s="4"/>
      <c r="I107" s="4"/>
      <c r="J107" s="4"/>
      <c r="K107" s="5"/>
      <c r="L107" s="4" t="str">
        <f>IFERROR(VLOOKUP(J107,ciselnik!$E$1:$F$6,2,0),"")</f>
        <v/>
      </c>
      <c r="M107" s="4" t="str">
        <f>IFERROR(VLOOKUP(I107,ciselnik!$J$2:$K$3,2,0),"")</f>
        <v/>
      </c>
      <c r="N107" s="4" t="str">
        <f>IFERROR(VLOOKUP(J107,ciselnik!$E$1:$G$6,3,0),"")</f>
        <v/>
      </c>
      <c r="O107" s="4" t="str">
        <f t="shared" si="11"/>
        <v/>
      </c>
      <c r="P107" s="4"/>
      <c r="Q107" s="4" t="str">
        <f>IFERROR(VLOOKUP(P107,ciselnik!A:C,3,0),"")</f>
        <v/>
      </c>
      <c r="R107" s="4" t="str">
        <f t="shared" si="9"/>
        <v/>
      </c>
      <c r="S107" s="4"/>
      <c r="T107" s="20"/>
      <c r="U107" s="20"/>
      <c r="V107" s="20"/>
      <c r="W107" s="20"/>
      <c r="X107" s="20"/>
      <c r="Y107" s="20"/>
      <c r="Z107" s="20"/>
      <c r="AA107" s="20"/>
      <c r="AB107" s="20"/>
      <c r="AC107" s="20"/>
      <c r="AD107" s="20"/>
      <c r="AE107" s="20"/>
      <c r="AF107" s="20"/>
      <c r="AG107" s="20"/>
      <c r="AH107" s="20"/>
      <c r="AI107" s="20"/>
    </row>
    <row r="108" spans="1:35" x14ac:dyDescent="0.25">
      <c r="A108" s="4" t="str">
        <f t="shared" si="10"/>
        <v/>
      </c>
      <c r="B108" s="4"/>
      <c r="C108" s="7"/>
      <c r="D108" s="4"/>
      <c r="E108" s="4"/>
      <c r="F108" s="4"/>
      <c r="G108" s="4"/>
      <c r="H108" s="4"/>
      <c r="I108" s="4"/>
      <c r="J108" s="4"/>
      <c r="K108" s="5"/>
      <c r="L108" s="4" t="str">
        <f>IFERROR(VLOOKUP(J108,ciselnik!$E$1:$F$6,2,0),"")</f>
        <v/>
      </c>
      <c r="M108" s="4" t="str">
        <f>IFERROR(VLOOKUP(I108,ciselnik!$J$2:$K$3,2,0),"")</f>
        <v/>
      </c>
      <c r="N108" s="4" t="str">
        <f>IFERROR(VLOOKUP(J108,ciselnik!$E$1:$G$6,3,0),"")</f>
        <v/>
      </c>
      <c r="O108" s="4" t="str">
        <f t="shared" si="11"/>
        <v/>
      </c>
      <c r="P108" s="4"/>
      <c r="Q108" s="4" t="str">
        <f>IFERROR(VLOOKUP(P108,ciselnik!A:C,3,0),"")</f>
        <v/>
      </c>
      <c r="R108" s="4" t="str">
        <f t="shared" si="9"/>
        <v/>
      </c>
      <c r="S108" s="4"/>
      <c r="T108" s="20"/>
      <c r="U108" s="20"/>
      <c r="V108" s="20"/>
      <c r="W108" s="20"/>
      <c r="X108" s="20"/>
      <c r="Y108" s="20"/>
      <c r="Z108" s="20"/>
      <c r="AA108" s="20"/>
      <c r="AB108" s="20"/>
      <c r="AC108" s="20"/>
      <c r="AD108" s="20"/>
      <c r="AE108" s="20"/>
      <c r="AF108" s="20"/>
      <c r="AG108" s="20"/>
      <c r="AH108" s="20"/>
      <c r="AI108" s="20"/>
    </row>
    <row r="109" spans="1:35" x14ac:dyDescent="0.25">
      <c r="A109" s="4" t="str">
        <f t="shared" si="10"/>
        <v/>
      </c>
      <c r="B109" s="4"/>
      <c r="C109" s="7"/>
      <c r="D109" s="4"/>
      <c r="E109" s="4"/>
      <c r="F109" s="4"/>
      <c r="G109" s="4"/>
      <c r="H109" s="4"/>
      <c r="I109" s="4"/>
      <c r="J109" s="4"/>
      <c r="K109" s="5"/>
      <c r="L109" s="4" t="str">
        <f>IFERROR(VLOOKUP(J109,ciselnik!$E$1:$F$6,2,0),"")</f>
        <v/>
      </c>
      <c r="M109" s="4" t="str">
        <f>IFERROR(VLOOKUP(I109,ciselnik!$J$2:$K$3,2,0),"")</f>
        <v/>
      </c>
      <c r="N109" s="4" t="str">
        <f>IFERROR(VLOOKUP(J109,ciselnik!$E$1:$G$6,3,0),"")</f>
        <v/>
      </c>
      <c r="O109" s="4" t="str">
        <f t="shared" si="11"/>
        <v/>
      </c>
      <c r="P109" s="4"/>
      <c r="Q109" s="4" t="str">
        <f>IFERROR(VLOOKUP(P109,ciselnik!A:C,3,0),"")</f>
        <v/>
      </c>
      <c r="R109" s="4" t="str">
        <f t="shared" si="9"/>
        <v/>
      </c>
      <c r="S109" s="4"/>
      <c r="T109" s="20"/>
      <c r="U109" s="20"/>
      <c r="V109" s="20"/>
      <c r="W109" s="20"/>
      <c r="X109" s="20"/>
      <c r="Y109" s="20"/>
      <c r="Z109" s="20"/>
      <c r="AA109" s="20"/>
      <c r="AB109" s="20"/>
      <c r="AC109" s="20"/>
      <c r="AD109" s="20"/>
      <c r="AE109" s="20"/>
      <c r="AF109" s="20"/>
      <c r="AG109" s="20"/>
      <c r="AH109" s="20"/>
      <c r="AI109" s="20"/>
    </row>
    <row r="110" spans="1:35" x14ac:dyDescent="0.25">
      <c r="A110" s="4" t="str">
        <f t="shared" si="10"/>
        <v/>
      </c>
      <c r="B110" s="4"/>
      <c r="C110" s="7"/>
      <c r="D110" s="4"/>
      <c r="E110" s="4"/>
      <c r="F110" s="4"/>
      <c r="G110" s="4"/>
      <c r="H110" s="4"/>
      <c r="I110" s="4"/>
      <c r="J110" s="4"/>
      <c r="K110" s="5"/>
      <c r="L110" s="4" t="str">
        <f>IFERROR(VLOOKUP(J110,ciselnik!$E$1:$F$6,2,0),"")</f>
        <v/>
      </c>
      <c r="M110" s="4" t="str">
        <f>IFERROR(VLOOKUP(I110,ciselnik!$J$2:$K$3,2,0),"")</f>
        <v/>
      </c>
      <c r="N110" s="4" t="str">
        <f>IFERROR(VLOOKUP(J110,ciselnik!$E$1:$G$6,3,0),"")</f>
        <v/>
      </c>
      <c r="O110" s="4" t="str">
        <f t="shared" si="11"/>
        <v/>
      </c>
      <c r="P110" s="4"/>
      <c r="Q110" s="4" t="str">
        <f>IFERROR(VLOOKUP(P110,ciselnik!A:C,3,0),"")</f>
        <v/>
      </c>
      <c r="R110" s="4" t="str">
        <f t="shared" si="9"/>
        <v/>
      </c>
      <c r="S110" s="4"/>
      <c r="T110" s="20"/>
      <c r="U110" s="20"/>
      <c r="V110" s="20"/>
      <c r="W110" s="20"/>
      <c r="X110" s="20"/>
      <c r="Y110" s="20"/>
      <c r="Z110" s="20"/>
      <c r="AA110" s="20"/>
      <c r="AB110" s="20"/>
      <c r="AC110" s="20"/>
      <c r="AD110" s="20"/>
      <c r="AE110" s="20"/>
      <c r="AF110" s="20"/>
      <c r="AG110" s="20"/>
      <c r="AH110" s="20"/>
      <c r="AI110" s="20"/>
    </row>
    <row r="111" spans="1:35" x14ac:dyDescent="0.25">
      <c r="A111" s="4" t="str">
        <f t="shared" si="10"/>
        <v/>
      </c>
      <c r="B111" s="4"/>
      <c r="C111" s="7"/>
      <c r="D111" s="4"/>
      <c r="E111" s="4"/>
      <c r="F111" s="4"/>
      <c r="G111" s="4"/>
      <c r="H111" s="4"/>
      <c r="I111" s="4"/>
      <c r="J111" s="4"/>
      <c r="K111" s="5"/>
      <c r="L111" s="4" t="str">
        <f>IFERROR(VLOOKUP(J111,ciselnik!$E$1:$F$6,2,0),"")</f>
        <v/>
      </c>
      <c r="M111" s="4" t="str">
        <f>IFERROR(VLOOKUP(I111,ciselnik!$J$2:$K$3,2,0),"")</f>
        <v/>
      </c>
      <c r="N111" s="4" t="str">
        <f>IFERROR(VLOOKUP(J111,ciselnik!$E$1:$G$6,3,0),"")</f>
        <v/>
      </c>
      <c r="O111" s="4" t="str">
        <f t="shared" si="11"/>
        <v/>
      </c>
      <c r="P111" s="4"/>
      <c r="Q111" s="4" t="str">
        <f>IFERROR(VLOOKUP(P111,ciselnik!A:C,3,0),"")</f>
        <v/>
      </c>
      <c r="R111" s="4" t="str">
        <f t="shared" si="9"/>
        <v/>
      </c>
      <c r="S111" s="4"/>
      <c r="T111" s="20"/>
      <c r="U111" s="20"/>
      <c r="V111" s="20"/>
      <c r="W111" s="20"/>
      <c r="X111" s="20"/>
      <c r="Y111" s="20"/>
      <c r="Z111" s="20"/>
      <c r="AA111" s="20"/>
      <c r="AB111" s="20"/>
      <c r="AC111" s="20"/>
      <c r="AD111" s="20"/>
      <c r="AE111" s="20"/>
      <c r="AF111" s="20"/>
      <c r="AG111" s="20"/>
      <c r="AH111" s="20"/>
      <c r="AI111" s="20"/>
    </row>
    <row r="112" spans="1:35" x14ac:dyDescent="0.25">
      <c r="A112" s="4" t="str">
        <f t="shared" si="10"/>
        <v/>
      </c>
      <c r="B112" s="4"/>
      <c r="C112" s="7"/>
      <c r="D112" s="4"/>
      <c r="E112" s="4"/>
      <c r="F112" s="4"/>
      <c r="G112" s="4"/>
      <c r="H112" s="4"/>
      <c r="I112" s="4"/>
      <c r="J112" s="4"/>
      <c r="K112" s="5"/>
      <c r="L112" s="4" t="str">
        <f>IFERROR(VLOOKUP(J112,ciselnik!$E$1:$F$6,2,0),"")</f>
        <v/>
      </c>
      <c r="M112" s="4" t="str">
        <f>IFERROR(VLOOKUP(I112,ciselnik!$J$2:$K$3,2,0),"")</f>
        <v/>
      </c>
      <c r="N112" s="4" t="str">
        <f>IFERROR(VLOOKUP(J112,ciselnik!$E$1:$G$6,3,0),"")</f>
        <v/>
      </c>
      <c r="O112" s="4" t="str">
        <f t="shared" si="11"/>
        <v/>
      </c>
      <c r="P112" s="4"/>
      <c r="Q112" s="4" t="str">
        <f>IFERROR(VLOOKUP(P112,ciselnik!A:C,3,0),"")</f>
        <v/>
      </c>
      <c r="R112" s="4" t="str">
        <f t="shared" si="9"/>
        <v/>
      </c>
      <c r="S112" s="4"/>
      <c r="T112" s="20"/>
      <c r="U112" s="20"/>
      <c r="V112" s="20"/>
      <c r="W112" s="20"/>
      <c r="X112" s="20"/>
      <c r="Y112" s="20"/>
      <c r="Z112" s="20"/>
      <c r="AA112" s="20"/>
      <c r="AB112" s="20"/>
      <c r="AC112" s="20"/>
      <c r="AD112" s="20"/>
      <c r="AE112" s="20"/>
      <c r="AF112" s="20"/>
      <c r="AG112" s="20"/>
      <c r="AH112" s="20"/>
      <c r="AI112" s="20"/>
    </row>
    <row r="113" spans="1:35" x14ac:dyDescent="0.25">
      <c r="A113" s="4" t="str">
        <f t="shared" si="10"/>
        <v/>
      </c>
      <c r="B113" s="4"/>
      <c r="C113" s="7"/>
      <c r="D113" s="4"/>
      <c r="E113" s="4"/>
      <c r="F113" s="4"/>
      <c r="G113" s="4"/>
      <c r="H113" s="4"/>
      <c r="I113" s="4"/>
      <c r="J113" s="4"/>
      <c r="K113" s="5"/>
      <c r="L113" s="4" t="str">
        <f>IFERROR(VLOOKUP(J113,ciselnik!$E$1:$F$6,2,0),"")</f>
        <v/>
      </c>
      <c r="M113" s="4" t="str">
        <f>IFERROR(VLOOKUP(I113,ciselnik!$J$2:$K$3,2,0),"")</f>
        <v/>
      </c>
      <c r="N113" s="4" t="str">
        <f>IFERROR(VLOOKUP(J113,ciselnik!$E$1:$G$6,3,0),"")</f>
        <v/>
      </c>
      <c r="O113" s="4" t="str">
        <f t="shared" si="11"/>
        <v/>
      </c>
      <c r="P113" s="4"/>
      <c r="Q113" s="4" t="str">
        <f>IFERROR(VLOOKUP(P113,ciselnik!A:C,3,0),"")</f>
        <v/>
      </c>
      <c r="R113" s="4" t="str">
        <f t="shared" si="9"/>
        <v/>
      </c>
      <c r="S113" s="4"/>
      <c r="T113" s="20"/>
      <c r="U113" s="20"/>
      <c r="V113" s="20"/>
      <c r="W113" s="20"/>
      <c r="X113" s="20"/>
      <c r="Y113" s="20"/>
      <c r="Z113" s="20"/>
      <c r="AA113" s="20"/>
      <c r="AB113" s="20"/>
      <c r="AC113" s="20"/>
      <c r="AD113" s="20"/>
      <c r="AE113" s="20"/>
      <c r="AF113" s="20"/>
      <c r="AG113" s="20"/>
      <c r="AH113" s="20"/>
      <c r="AI113" s="20"/>
    </row>
    <row r="114" spans="1:35" x14ac:dyDescent="0.25">
      <c r="A114" s="4" t="str">
        <f t="shared" si="10"/>
        <v/>
      </c>
      <c r="B114" s="4"/>
      <c r="C114" s="7"/>
      <c r="D114" s="4"/>
      <c r="E114" s="4"/>
      <c r="F114" s="4"/>
      <c r="G114" s="4"/>
      <c r="H114" s="4"/>
      <c r="I114" s="4"/>
      <c r="J114" s="4"/>
      <c r="K114" s="5"/>
      <c r="L114" s="4" t="str">
        <f>IFERROR(VLOOKUP(J114,ciselnik!$E$1:$F$6,2,0),"")</f>
        <v/>
      </c>
      <c r="M114" s="4" t="str">
        <f>IFERROR(VLOOKUP(I114,ciselnik!$J$2:$K$3,2,0),"")</f>
        <v/>
      </c>
      <c r="N114" s="4" t="str">
        <f>IFERROR(VLOOKUP(J114,ciselnik!$E$1:$G$6,3,0),"")</f>
        <v/>
      </c>
      <c r="O114" s="4" t="str">
        <f t="shared" si="11"/>
        <v/>
      </c>
      <c r="P114" s="4"/>
      <c r="Q114" s="4" t="str">
        <f>IFERROR(VLOOKUP(P114,ciselnik!A:C,3,0),"")</f>
        <v/>
      </c>
      <c r="R114" s="4" t="str">
        <f t="shared" si="9"/>
        <v/>
      </c>
      <c r="S114" s="4"/>
      <c r="T114" s="20"/>
      <c r="U114" s="20"/>
      <c r="V114" s="20"/>
      <c r="W114" s="20"/>
      <c r="X114" s="20"/>
      <c r="Y114" s="20"/>
      <c r="Z114" s="20"/>
      <c r="AA114" s="20"/>
      <c r="AB114" s="20"/>
      <c r="AC114" s="20"/>
      <c r="AD114" s="20"/>
      <c r="AE114" s="20"/>
      <c r="AF114" s="20"/>
      <c r="AG114" s="20"/>
      <c r="AH114" s="20"/>
      <c r="AI114" s="20"/>
    </row>
    <row r="115" spans="1:35" x14ac:dyDescent="0.25">
      <c r="A115" s="4" t="str">
        <f t="shared" si="10"/>
        <v/>
      </c>
      <c r="B115" s="4"/>
      <c r="C115" s="7"/>
      <c r="D115" s="4"/>
      <c r="E115" s="4"/>
      <c r="F115" s="4"/>
      <c r="G115" s="4"/>
      <c r="H115" s="4"/>
      <c r="I115" s="4"/>
      <c r="J115" s="4"/>
      <c r="K115" s="5"/>
      <c r="L115" s="4" t="str">
        <f>IFERROR(VLOOKUP(J115,ciselnik!$E$1:$F$6,2,0),"")</f>
        <v/>
      </c>
      <c r="M115" s="4" t="str">
        <f>IFERROR(VLOOKUP(I115,ciselnik!$J$2:$K$3,2,0),"")</f>
        <v/>
      </c>
      <c r="N115" s="4" t="str">
        <f>IFERROR(VLOOKUP(J115,ciselnik!$E$1:$G$6,3,0),"")</f>
        <v/>
      </c>
      <c r="O115" s="4" t="str">
        <f t="shared" si="11"/>
        <v/>
      </c>
      <c r="P115" s="4"/>
      <c r="Q115" s="4" t="str">
        <f>IFERROR(VLOOKUP(P115,ciselnik!A:C,3,0),"")</f>
        <v/>
      </c>
      <c r="R115" s="4" t="str">
        <f t="shared" si="9"/>
        <v/>
      </c>
      <c r="S115" s="4"/>
      <c r="T115" s="20"/>
      <c r="U115" s="20"/>
      <c r="V115" s="20"/>
      <c r="W115" s="20"/>
      <c r="X115" s="20"/>
      <c r="Y115" s="20"/>
      <c r="Z115" s="20"/>
      <c r="AA115" s="20"/>
      <c r="AB115" s="20"/>
      <c r="AC115" s="20"/>
      <c r="AD115" s="20"/>
      <c r="AE115" s="20"/>
      <c r="AF115" s="20"/>
      <c r="AG115" s="20"/>
      <c r="AH115" s="20"/>
      <c r="AI115" s="20"/>
    </row>
    <row r="116" spans="1:35" x14ac:dyDescent="0.25">
      <c r="A116" s="4" t="str">
        <f t="shared" si="10"/>
        <v/>
      </c>
      <c r="B116" s="4"/>
      <c r="C116" s="7"/>
      <c r="D116" s="4"/>
      <c r="E116" s="4"/>
      <c r="F116" s="4"/>
      <c r="G116" s="4"/>
      <c r="H116" s="4"/>
      <c r="I116" s="4"/>
      <c r="J116" s="4"/>
      <c r="K116" s="5"/>
      <c r="L116" s="4" t="str">
        <f>IFERROR(VLOOKUP(J116,ciselnik!$E$1:$F$6,2,0),"")</f>
        <v/>
      </c>
      <c r="M116" s="4" t="str">
        <f>IFERROR(VLOOKUP(I116,ciselnik!$J$2:$K$3,2,0),"")</f>
        <v/>
      </c>
      <c r="N116" s="4" t="str">
        <f>IFERROR(VLOOKUP(J116,ciselnik!$E$1:$G$6,3,0),"")</f>
        <v/>
      </c>
      <c r="O116" s="4" t="str">
        <f t="shared" si="11"/>
        <v/>
      </c>
      <c r="P116" s="4"/>
      <c r="Q116" s="4" t="str">
        <f>IFERROR(VLOOKUP(P116,ciselnik!A:C,3,0),"")</f>
        <v/>
      </c>
      <c r="R116" s="4" t="str">
        <f t="shared" si="9"/>
        <v/>
      </c>
      <c r="S116" s="4"/>
      <c r="T116" s="20"/>
      <c r="U116" s="20"/>
      <c r="V116" s="20"/>
      <c r="W116" s="20"/>
      <c r="X116" s="20"/>
      <c r="Y116" s="20"/>
      <c r="Z116" s="20"/>
      <c r="AA116" s="20"/>
      <c r="AB116" s="20"/>
      <c r="AC116" s="20"/>
      <c r="AD116" s="20"/>
      <c r="AE116" s="20"/>
      <c r="AF116" s="20"/>
      <c r="AG116" s="20"/>
      <c r="AH116" s="20"/>
      <c r="AI116" s="20"/>
    </row>
    <row r="117" spans="1:35" x14ac:dyDescent="0.25">
      <c r="A117" s="4" t="str">
        <f t="shared" si="10"/>
        <v/>
      </c>
      <c r="B117" s="4"/>
      <c r="C117" s="7"/>
      <c r="D117" s="4"/>
      <c r="E117" s="4"/>
      <c r="F117" s="4"/>
      <c r="G117" s="4"/>
      <c r="H117" s="4"/>
      <c r="I117" s="4"/>
      <c r="J117" s="4"/>
      <c r="K117" s="5"/>
      <c r="L117" s="4" t="str">
        <f>IFERROR(VLOOKUP(J117,ciselnik!$E$1:$F$6,2,0),"")</f>
        <v/>
      </c>
      <c r="M117" s="4" t="str">
        <f>IFERROR(VLOOKUP(I117,ciselnik!$J$2:$K$3,2,0),"")</f>
        <v/>
      </c>
      <c r="N117" s="4" t="str">
        <f>IFERROR(VLOOKUP(J117,ciselnik!$E$1:$G$6,3,0),"")</f>
        <v/>
      </c>
      <c r="O117" s="4" t="str">
        <f t="shared" si="11"/>
        <v/>
      </c>
      <c r="P117" s="4"/>
      <c r="Q117" s="4" t="str">
        <f>IFERROR(VLOOKUP(P117,ciselnik!A:C,3,0),"")</f>
        <v/>
      </c>
      <c r="R117" s="4" t="str">
        <f t="shared" si="9"/>
        <v/>
      </c>
      <c r="S117" s="4"/>
      <c r="T117" s="20"/>
      <c r="U117" s="20"/>
      <c r="V117" s="20"/>
      <c r="W117" s="20"/>
      <c r="X117" s="20"/>
      <c r="Y117" s="20"/>
      <c r="Z117" s="20"/>
      <c r="AA117" s="20"/>
      <c r="AB117" s="20"/>
      <c r="AC117" s="20"/>
      <c r="AD117" s="20"/>
      <c r="AE117" s="20"/>
      <c r="AF117" s="20"/>
      <c r="AG117" s="20"/>
      <c r="AH117" s="20"/>
      <c r="AI117" s="20"/>
    </row>
    <row r="118" spans="1:35" x14ac:dyDescent="0.25">
      <c r="A118" s="4" t="str">
        <f t="shared" si="10"/>
        <v/>
      </c>
      <c r="B118" s="4"/>
      <c r="C118" s="7"/>
      <c r="D118" s="4"/>
      <c r="E118" s="4"/>
      <c r="F118" s="4"/>
      <c r="G118" s="4"/>
      <c r="H118" s="4"/>
      <c r="I118" s="4"/>
      <c r="J118" s="4"/>
      <c r="K118" s="5"/>
      <c r="L118" s="4" t="str">
        <f>IFERROR(VLOOKUP(J118,ciselnik!$E$1:$F$6,2,0),"")</f>
        <v/>
      </c>
      <c r="M118" s="4" t="str">
        <f>IFERROR(VLOOKUP(I118,ciselnik!$J$2:$K$3,2,0),"")</f>
        <v/>
      </c>
      <c r="N118" s="4" t="str">
        <f>IFERROR(VLOOKUP(J118,ciselnik!$E$1:$G$6,3,0),"")</f>
        <v/>
      </c>
      <c r="O118" s="4" t="str">
        <f t="shared" si="11"/>
        <v/>
      </c>
      <c r="P118" s="4"/>
      <c r="Q118" s="4" t="str">
        <f>IFERROR(VLOOKUP(P118,ciselnik!A:C,3,0),"")</f>
        <v/>
      </c>
      <c r="R118" s="4" t="str">
        <f t="shared" si="9"/>
        <v/>
      </c>
      <c r="S118" s="4"/>
      <c r="T118" s="20"/>
      <c r="U118" s="20"/>
      <c r="V118" s="20"/>
      <c r="W118" s="20"/>
      <c r="X118" s="20"/>
      <c r="Y118" s="20"/>
      <c r="Z118" s="20"/>
      <c r="AA118" s="20"/>
      <c r="AB118" s="20"/>
      <c r="AC118" s="20"/>
      <c r="AD118" s="20"/>
      <c r="AE118" s="20"/>
      <c r="AF118" s="20"/>
      <c r="AG118" s="20"/>
      <c r="AH118" s="20"/>
      <c r="AI118" s="20"/>
    </row>
    <row r="119" spans="1:35" x14ac:dyDescent="0.25">
      <c r="A119" s="4" t="str">
        <f t="shared" si="10"/>
        <v/>
      </c>
      <c r="B119" s="4"/>
      <c r="C119" s="7"/>
      <c r="D119" s="4"/>
      <c r="E119" s="4"/>
      <c r="F119" s="4"/>
      <c r="G119" s="4"/>
      <c r="H119" s="4"/>
      <c r="I119" s="4"/>
      <c r="J119" s="4"/>
      <c r="K119" s="5"/>
      <c r="L119" s="4" t="str">
        <f>IFERROR(VLOOKUP(J119,ciselnik!$E$1:$F$6,2,0),"")</f>
        <v/>
      </c>
      <c r="M119" s="4" t="str">
        <f>IFERROR(VLOOKUP(I119,ciselnik!$J$2:$K$3,2,0),"")</f>
        <v/>
      </c>
      <c r="N119" s="4" t="str">
        <f>IFERROR(VLOOKUP(J119,ciselnik!$E$1:$G$6,3,0),"")</f>
        <v/>
      </c>
      <c r="O119" s="4" t="str">
        <f t="shared" si="11"/>
        <v/>
      </c>
      <c r="P119" s="4"/>
      <c r="Q119" s="4" t="str">
        <f>IFERROR(VLOOKUP(P119,ciselnik!A:C,3,0),"")</f>
        <v/>
      </c>
      <c r="R119" s="4" t="str">
        <f t="shared" si="9"/>
        <v/>
      </c>
      <c r="S119" s="4"/>
      <c r="T119" s="20"/>
      <c r="U119" s="20"/>
      <c r="V119" s="20"/>
      <c r="W119" s="20"/>
      <c r="X119" s="20"/>
      <c r="Y119" s="20"/>
      <c r="Z119" s="20"/>
      <c r="AA119" s="20"/>
      <c r="AB119" s="20"/>
      <c r="AC119" s="20"/>
      <c r="AD119" s="20"/>
      <c r="AE119" s="20"/>
      <c r="AF119" s="20"/>
      <c r="AG119" s="20"/>
      <c r="AH119" s="20"/>
      <c r="AI119" s="20"/>
    </row>
    <row r="120" spans="1:35" x14ac:dyDescent="0.25">
      <c r="A120" s="4" t="str">
        <f t="shared" si="10"/>
        <v/>
      </c>
      <c r="B120" s="4"/>
      <c r="C120" s="7"/>
      <c r="D120" s="4"/>
      <c r="E120" s="4"/>
      <c r="F120" s="4"/>
      <c r="G120" s="4"/>
      <c r="H120" s="4"/>
      <c r="I120" s="4"/>
      <c r="J120" s="4"/>
      <c r="K120" s="5"/>
      <c r="L120" s="4" t="str">
        <f>IFERROR(VLOOKUP(J120,ciselnik!$E$1:$F$6,2,0),"")</f>
        <v/>
      </c>
      <c r="M120" s="4" t="str">
        <f>IFERROR(VLOOKUP(I120,ciselnik!$J$2:$K$3,2,0),"")</f>
        <v/>
      </c>
      <c r="N120" s="4" t="str">
        <f>IFERROR(VLOOKUP(J120,ciselnik!$E$1:$G$6,3,0),"")</f>
        <v/>
      </c>
      <c r="O120" s="4" t="str">
        <f t="shared" si="11"/>
        <v/>
      </c>
      <c r="P120" s="4"/>
      <c r="Q120" s="4" t="str">
        <f>IFERROR(VLOOKUP(P120,ciselnik!A:C,3,0),"")</f>
        <v/>
      </c>
      <c r="R120" s="4" t="str">
        <f t="shared" si="9"/>
        <v/>
      </c>
      <c r="S120" s="4"/>
      <c r="T120" s="20"/>
      <c r="U120" s="20"/>
      <c r="V120" s="20"/>
      <c r="W120" s="20"/>
      <c r="X120" s="20"/>
      <c r="Y120" s="20"/>
      <c r="Z120" s="20"/>
      <c r="AA120" s="20"/>
      <c r="AB120" s="20"/>
      <c r="AC120" s="20"/>
      <c r="AD120" s="20"/>
      <c r="AE120" s="20"/>
      <c r="AF120" s="20"/>
      <c r="AG120" s="20"/>
      <c r="AH120" s="20"/>
      <c r="AI120" s="20"/>
    </row>
    <row r="121" spans="1:35" x14ac:dyDescent="0.25">
      <c r="A121" s="4" t="str">
        <f t="shared" si="10"/>
        <v/>
      </c>
      <c r="B121" s="4"/>
      <c r="C121" s="7"/>
      <c r="D121" s="4"/>
      <c r="E121" s="4"/>
      <c r="F121" s="4"/>
      <c r="G121" s="4"/>
      <c r="H121" s="4"/>
      <c r="I121" s="4"/>
      <c r="J121" s="4"/>
      <c r="K121" s="5"/>
      <c r="L121" s="4" t="str">
        <f>IFERROR(VLOOKUP(J121,ciselnik!$E$1:$F$6,2,0),"")</f>
        <v/>
      </c>
      <c r="M121" s="4" t="str">
        <f>IFERROR(VLOOKUP(I121,ciselnik!$J$2:$K$3,2,0),"")</f>
        <v/>
      </c>
      <c r="N121" s="4" t="str">
        <f>IFERROR(VLOOKUP(J121,ciselnik!$E$1:$G$6,3,0),"")</f>
        <v/>
      </c>
      <c r="O121" s="4" t="str">
        <f t="shared" si="11"/>
        <v/>
      </c>
      <c r="P121" s="4"/>
      <c r="Q121" s="4" t="str">
        <f>IFERROR(VLOOKUP(P121,ciselnik!A:C,3,0),"")</f>
        <v/>
      </c>
      <c r="R121" s="4" t="str">
        <f t="shared" si="9"/>
        <v/>
      </c>
      <c r="S121" s="4"/>
      <c r="T121" s="20"/>
      <c r="U121" s="20"/>
      <c r="V121" s="20"/>
      <c r="W121" s="20"/>
      <c r="X121" s="20"/>
      <c r="Y121" s="20"/>
      <c r="Z121" s="20"/>
      <c r="AA121" s="20"/>
      <c r="AB121" s="20"/>
      <c r="AC121" s="20"/>
      <c r="AD121" s="20"/>
      <c r="AE121" s="20"/>
      <c r="AF121" s="20"/>
      <c r="AG121" s="20"/>
      <c r="AH121" s="20"/>
      <c r="AI121" s="20"/>
    </row>
    <row r="122" spans="1:35" x14ac:dyDescent="0.25">
      <c r="A122" s="4" t="str">
        <f t="shared" si="10"/>
        <v/>
      </c>
      <c r="B122" s="4"/>
      <c r="C122" s="7"/>
      <c r="D122" s="4"/>
      <c r="E122" s="4"/>
      <c r="F122" s="4"/>
      <c r="G122" s="4"/>
      <c r="H122" s="4"/>
      <c r="I122" s="4"/>
      <c r="J122" s="4"/>
      <c r="K122" s="5"/>
      <c r="L122" s="4" t="str">
        <f>IFERROR(VLOOKUP(J122,ciselnik!$E$1:$F$6,2,0),"")</f>
        <v/>
      </c>
      <c r="M122" s="4" t="str">
        <f>IFERROR(VLOOKUP(I122,ciselnik!$J$2:$K$3,2,0),"")</f>
        <v/>
      </c>
      <c r="N122" s="4" t="str">
        <f>IFERROR(VLOOKUP(J122,ciselnik!$E$1:$G$6,3,0),"")</f>
        <v/>
      </c>
      <c r="O122" s="4" t="str">
        <f t="shared" si="11"/>
        <v/>
      </c>
      <c r="P122" s="4"/>
      <c r="Q122" s="4" t="str">
        <f>IFERROR(VLOOKUP(P122,ciselnik!A:C,3,0),"")</f>
        <v/>
      </c>
      <c r="R122" s="4" t="str">
        <f t="shared" si="9"/>
        <v/>
      </c>
      <c r="S122" s="4"/>
      <c r="T122" s="20"/>
      <c r="U122" s="20"/>
      <c r="V122" s="20"/>
      <c r="W122" s="20"/>
      <c r="X122" s="20"/>
      <c r="Y122" s="20"/>
      <c r="Z122" s="20"/>
      <c r="AA122" s="20"/>
      <c r="AB122" s="20"/>
      <c r="AC122" s="20"/>
      <c r="AD122" s="20"/>
      <c r="AE122" s="20"/>
      <c r="AF122" s="20"/>
      <c r="AG122" s="20"/>
      <c r="AH122" s="20"/>
      <c r="AI122" s="20"/>
    </row>
    <row r="123" spans="1:35" x14ac:dyDescent="0.25">
      <c r="A123" s="4" t="str">
        <f t="shared" si="10"/>
        <v/>
      </c>
      <c r="B123" s="4"/>
      <c r="C123" s="7"/>
      <c r="D123" s="4"/>
      <c r="E123" s="4"/>
      <c r="F123" s="4"/>
      <c r="G123" s="4"/>
      <c r="H123" s="4"/>
      <c r="I123" s="4"/>
      <c r="J123" s="4"/>
      <c r="K123" s="5"/>
      <c r="L123" s="4" t="str">
        <f>IFERROR(VLOOKUP(J123,ciselnik!$E$1:$F$6,2,0),"")</f>
        <v/>
      </c>
      <c r="M123" s="4" t="str">
        <f>IFERROR(VLOOKUP(I123,ciselnik!$J$2:$K$3,2,0),"")</f>
        <v/>
      </c>
      <c r="N123" s="4" t="str">
        <f>IFERROR(VLOOKUP(J123,ciselnik!$E$1:$G$6,3,0),"")</f>
        <v/>
      </c>
      <c r="O123" s="4" t="str">
        <f t="shared" si="11"/>
        <v/>
      </c>
      <c r="P123" s="4"/>
      <c r="Q123" s="4" t="str">
        <f>IFERROR(VLOOKUP(P123,ciselnik!A:C,3,0),"")</f>
        <v/>
      </c>
      <c r="R123" s="4" t="str">
        <f t="shared" si="9"/>
        <v/>
      </c>
      <c r="S123" s="4"/>
      <c r="T123" s="20"/>
      <c r="U123" s="20"/>
      <c r="V123" s="20"/>
      <c r="W123" s="20"/>
      <c r="X123" s="20"/>
      <c r="Y123" s="20"/>
      <c r="Z123" s="20"/>
      <c r="AA123" s="20"/>
      <c r="AB123" s="20"/>
      <c r="AC123" s="20"/>
      <c r="AD123" s="20"/>
      <c r="AE123" s="20"/>
      <c r="AF123" s="20"/>
      <c r="AG123" s="20"/>
      <c r="AH123" s="20"/>
      <c r="AI123" s="20"/>
    </row>
    <row r="124" spans="1:35" x14ac:dyDescent="0.25">
      <c r="A124" s="4" t="str">
        <f t="shared" si="10"/>
        <v/>
      </c>
      <c r="B124" s="4"/>
      <c r="C124" s="7"/>
      <c r="D124" s="4"/>
      <c r="E124" s="4"/>
      <c r="F124" s="4"/>
      <c r="G124" s="4"/>
      <c r="H124" s="4"/>
      <c r="I124" s="4"/>
      <c r="J124" s="4"/>
      <c r="K124" s="5"/>
      <c r="L124" s="4" t="str">
        <f>IFERROR(VLOOKUP(J124,ciselnik!$E$1:$F$6,2,0),"")</f>
        <v/>
      </c>
      <c r="M124" s="4" t="str">
        <f>IFERROR(VLOOKUP(I124,ciselnik!$J$2:$K$3,2,0),"")</f>
        <v/>
      </c>
      <c r="N124" s="4" t="str">
        <f>IFERROR(VLOOKUP(J124,ciselnik!$E$1:$G$6,3,0),"")</f>
        <v/>
      </c>
      <c r="O124" s="4" t="str">
        <f t="shared" si="11"/>
        <v/>
      </c>
      <c r="P124" s="4"/>
      <c r="Q124" s="4" t="str">
        <f>IFERROR(VLOOKUP(P124,ciselnik!A:C,3,0),"")</f>
        <v/>
      </c>
      <c r="R124" s="4" t="str">
        <f t="shared" si="9"/>
        <v/>
      </c>
      <c r="S124" s="4"/>
      <c r="T124" s="20"/>
      <c r="U124" s="20"/>
      <c r="V124" s="20"/>
      <c r="W124" s="20"/>
      <c r="X124" s="20"/>
      <c r="Y124" s="20"/>
      <c r="Z124" s="20"/>
      <c r="AA124" s="20"/>
      <c r="AB124" s="20"/>
      <c r="AC124" s="20"/>
      <c r="AD124" s="20"/>
      <c r="AE124" s="20"/>
      <c r="AF124" s="20"/>
      <c r="AG124" s="20"/>
      <c r="AH124" s="20"/>
      <c r="AI124" s="20"/>
    </row>
    <row r="125" spans="1:35" x14ac:dyDescent="0.25">
      <c r="A125" s="4" t="str">
        <f t="shared" si="10"/>
        <v/>
      </c>
      <c r="B125" s="4"/>
      <c r="C125" s="7"/>
      <c r="D125" s="4"/>
      <c r="E125" s="4"/>
      <c r="F125" s="4"/>
      <c r="G125" s="4"/>
      <c r="H125" s="4"/>
      <c r="I125" s="4"/>
      <c r="J125" s="4"/>
      <c r="K125" s="5"/>
      <c r="L125" s="4" t="str">
        <f>IFERROR(VLOOKUP(J125,ciselnik!$E$1:$F$6,2,0),"")</f>
        <v/>
      </c>
      <c r="M125" s="4" t="str">
        <f>IFERROR(VLOOKUP(I125,ciselnik!$J$2:$K$3,2,0),"")</f>
        <v/>
      </c>
      <c r="N125" s="4" t="str">
        <f>IFERROR(VLOOKUP(J125,ciselnik!$E$1:$G$6,3,0),"")</f>
        <v/>
      </c>
      <c r="O125" s="4" t="str">
        <f t="shared" si="11"/>
        <v/>
      </c>
      <c r="P125" s="4"/>
      <c r="Q125" s="4" t="str">
        <f>IFERROR(VLOOKUP(P125,ciselnik!A:C,3,0),"")</f>
        <v/>
      </c>
      <c r="R125" s="4" t="str">
        <f t="shared" si="9"/>
        <v/>
      </c>
      <c r="S125" s="4"/>
      <c r="T125" s="20"/>
      <c r="U125" s="20"/>
      <c r="V125" s="20"/>
      <c r="W125" s="20"/>
      <c r="X125" s="20"/>
      <c r="Y125" s="20"/>
      <c r="Z125" s="20"/>
      <c r="AA125" s="20"/>
      <c r="AB125" s="20"/>
      <c r="AC125" s="20"/>
      <c r="AD125" s="20"/>
      <c r="AE125" s="20"/>
      <c r="AF125" s="20"/>
      <c r="AG125" s="20"/>
      <c r="AH125" s="20"/>
      <c r="AI125" s="20"/>
    </row>
    <row r="126" spans="1:35" x14ac:dyDescent="0.25">
      <c r="A126" s="4" t="str">
        <f t="shared" si="10"/>
        <v/>
      </c>
      <c r="B126" s="4"/>
      <c r="C126" s="7"/>
      <c r="D126" s="4"/>
      <c r="E126" s="4"/>
      <c r="F126" s="4"/>
      <c r="G126" s="4"/>
      <c r="H126" s="4"/>
      <c r="I126" s="4"/>
      <c r="J126" s="4"/>
      <c r="K126" s="5"/>
      <c r="L126" s="4" t="str">
        <f>IFERROR(VLOOKUP(J126,ciselnik!$E$1:$F$6,2,0),"")</f>
        <v/>
      </c>
      <c r="M126" s="4" t="str">
        <f>IFERROR(VLOOKUP(I126,ciselnik!$J$2:$K$3,2,0),"")</f>
        <v/>
      </c>
      <c r="N126" s="4" t="str">
        <f>IFERROR(VLOOKUP(J126,ciselnik!$E$1:$G$6,3,0),"")</f>
        <v/>
      </c>
      <c r="O126" s="4" t="str">
        <f t="shared" si="11"/>
        <v/>
      </c>
      <c r="P126" s="4"/>
      <c r="Q126" s="4" t="str">
        <f>IFERROR(VLOOKUP(P126,ciselnik!A:C,3,0),"")</f>
        <v/>
      </c>
      <c r="R126" s="4" t="str">
        <f t="shared" si="9"/>
        <v/>
      </c>
      <c r="S126" s="4"/>
      <c r="T126" s="20"/>
      <c r="U126" s="20"/>
      <c r="V126" s="20"/>
      <c r="W126" s="20"/>
      <c r="X126" s="20"/>
      <c r="Y126" s="20"/>
      <c r="Z126" s="20"/>
      <c r="AA126" s="20"/>
      <c r="AB126" s="20"/>
      <c r="AC126" s="20"/>
      <c r="AD126" s="20"/>
      <c r="AE126" s="20"/>
      <c r="AF126" s="20"/>
      <c r="AG126" s="20"/>
      <c r="AH126" s="20"/>
      <c r="AI126" s="20"/>
    </row>
    <row r="127" spans="1:35" x14ac:dyDescent="0.25">
      <c r="A127" s="4" t="str">
        <f t="shared" si="10"/>
        <v/>
      </c>
      <c r="B127" s="4"/>
      <c r="C127" s="7"/>
      <c r="D127" s="4"/>
      <c r="E127" s="4"/>
      <c r="F127" s="4"/>
      <c r="G127" s="4"/>
      <c r="H127" s="4"/>
      <c r="I127" s="4"/>
      <c r="J127" s="4"/>
      <c r="K127" s="5"/>
      <c r="L127" s="4" t="str">
        <f>IFERROR(VLOOKUP(J127,ciselnik!$E$1:$F$6,2,0),"")</f>
        <v/>
      </c>
      <c r="M127" s="4" t="str">
        <f>IFERROR(VLOOKUP(I127,ciselnik!$J$2:$K$3,2,0),"")</f>
        <v/>
      </c>
      <c r="N127" s="4" t="str">
        <f>IFERROR(VLOOKUP(J127,ciselnik!$E$1:$G$6,3,0),"")</f>
        <v/>
      </c>
      <c r="O127" s="4" t="str">
        <f t="shared" si="11"/>
        <v/>
      </c>
      <c r="P127" s="4"/>
      <c r="Q127" s="4" t="str">
        <f>IFERROR(VLOOKUP(P127,ciselnik!A:C,3,0),"")</f>
        <v/>
      </c>
      <c r="R127" s="4" t="str">
        <f t="shared" si="9"/>
        <v/>
      </c>
      <c r="S127" s="4"/>
      <c r="T127" s="20"/>
      <c r="U127" s="20"/>
      <c r="V127" s="20"/>
      <c r="W127" s="20"/>
      <c r="X127" s="20"/>
      <c r="Y127" s="20"/>
      <c r="Z127" s="20"/>
      <c r="AA127" s="20"/>
      <c r="AB127" s="20"/>
      <c r="AC127" s="20"/>
      <c r="AD127" s="20"/>
      <c r="AE127" s="20"/>
      <c r="AF127" s="20"/>
      <c r="AG127" s="20"/>
      <c r="AH127" s="20"/>
      <c r="AI127" s="20"/>
    </row>
    <row r="128" spans="1:35" x14ac:dyDescent="0.25">
      <c r="A128" s="4" t="str">
        <f t="shared" si="10"/>
        <v/>
      </c>
      <c r="B128" s="4"/>
      <c r="C128" s="7"/>
      <c r="D128" s="4"/>
      <c r="E128" s="4"/>
      <c r="F128" s="4"/>
      <c r="G128" s="4"/>
      <c r="H128" s="4"/>
      <c r="I128" s="4"/>
      <c r="J128" s="4"/>
      <c r="K128" s="5"/>
      <c r="L128" s="4" t="str">
        <f>IFERROR(VLOOKUP(J128,ciselnik!$E$1:$F$6,2,0),"")</f>
        <v/>
      </c>
      <c r="M128" s="4" t="str">
        <f>IFERROR(VLOOKUP(I128,ciselnik!$J$2:$K$3,2,0),"")</f>
        <v/>
      </c>
      <c r="N128" s="4" t="str">
        <f>IFERROR(VLOOKUP(J128,ciselnik!$E$1:$G$6,3,0),"")</f>
        <v/>
      </c>
      <c r="O128" s="4" t="str">
        <f t="shared" si="11"/>
        <v/>
      </c>
      <c r="P128" s="4"/>
      <c r="Q128" s="4" t="str">
        <f>IFERROR(VLOOKUP(P128,ciselnik!A:C,3,0),"")</f>
        <v/>
      </c>
      <c r="R128" s="4" t="str">
        <f t="shared" si="9"/>
        <v/>
      </c>
      <c r="S128" s="4"/>
      <c r="T128" s="20"/>
      <c r="U128" s="20"/>
      <c r="V128" s="20"/>
      <c r="W128" s="20"/>
      <c r="X128" s="20"/>
      <c r="Y128" s="20"/>
      <c r="Z128" s="20"/>
      <c r="AA128" s="20"/>
      <c r="AB128" s="20"/>
      <c r="AC128" s="20"/>
      <c r="AD128" s="20"/>
      <c r="AE128" s="20"/>
      <c r="AF128" s="20"/>
      <c r="AG128" s="20"/>
      <c r="AH128" s="20"/>
      <c r="AI128" s="20"/>
    </row>
    <row r="129" spans="1:35" x14ac:dyDescent="0.25">
      <c r="A129" s="4" t="str">
        <f t="shared" si="10"/>
        <v/>
      </c>
      <c r="B129" s="4"/>
      <c r="C129" s="7"/>
      <c r="D129" s="4"/>
      <c r="E129" s="4"/>
      <c r="F129" s="4"/>
      <c r="G129" s="4"/>
      <c r="H129" s="4"/>
      <c r="I129" s="4"/>
      <c r="J129" s="4"/>
      <c r="K129" s="5"/>
      <c r="L129" s="4" t="str">
        <f>IFERROR(VLOOKUP(J129,ciselnik!$E$1:$F$6,2,0),"")</f>
        <v/>
      </c>
      <c r="M129" s="4" t="str">
        <f>IFERROR(VLOOKUP(I129,ciselnik!$J$2:$K$3,2,0),"")</f>
        <v/>
      </c>
      <c r="N129" s="4" t="str">
        <f>IFERROR(VLOOKUP(J129,ciselnik!$E$1:$G$6,3,0),"")</f>
        <v/>
      </c>
      <c r="O129" s="4" t="str">
        <f t="shared" ref="O129:O160" si="12">IF(C129&lt;&gt;"","Připojení mikrozdroje (MS) na hladině NN ve stávajícím OM k datu "&amp;DAY(K129)&amp;"."&amp;MONTH(K129)&amp;"."&amp;YEAR(K129)&amp;". EAN "&amp;C129&amp;". Žádám o aktualizaci dat v CS OTE. Děkuji.","")</f>
        <v/>
      </c>
      <c r="P129" s="4"/>
      <c r="Q129" s="4" t="str">
        <f>IFERROR(VLOOKUP(P129,ciselnik!A:C,3,0),"")</f>
        <v/>
      </c>
      <c r="R129" s="4" t="str">
        <f t="shared" si="9"/>
        <v/>
      </c>
      <c r="S129" s="4"/>
      <c r="T129" s="20"/>
      <c r="U129" s="20"/>
      <c r="V129" s="20"/>
      <c r="W129" s="20"/>
      <c r="X129" s="20"/>
      <c r="Y129" s="20"/>
      <c r="Z129" s="20"/>
      <c r="AA129" s="20"/>
      <c r="AB129" s="20"/>
      <c r="AC129" s="20"/>
      <c r="AD129" s="20"/>
      <c r="AE129" s="20"/>
      <c r="AF129" s="20"/>
      <c r="AG129" s="20"/>
      <c r="AH129" s="20"/>
      <c r="AI129" s="20"/>
    </row>
    <row r="130" spans="1:35" x14ac:dyDescent="0.25">
      <c r="A130" s="4" t="str">
        <f t="shared" si="10"/>
        <v/>
      </c>
      <c r="B130" s="4"/>
      <c r="C130" s="7"/>
      <c r="D130" s="4"/>
      <c r="E130" s="4"/>
      <c r="F130" s="4"/>
      <c r="G130" s="4"/>
      <c r="H130" s="4"/>
      <c r="I130" s="4"/>
      <c r="J130" s="4"/>
      <c r="K130" s="5"/>
      <c r="L130" s="4" t="str">
        <f>IFERROR(VLOOKUP(J130,ciselnik!$E$1:$F$6,2,0),"")</f>
        <v/>
      </c>
      <c r="M130" s="4" t="str">
        <f>IFERROR(VLOOKUP(I130,ciselnik!$J$2:$K$3,2,0),"")</f>
        <v/>
      </c>
      <c r="N130" s="4" t="str">
        <f>IFERROR(VLOOKUP(J130,ciselnik!$E$1:$G$6,3,0),"")</f>
        <v/>
      </c>
      <c r="O130" s="4" t="str">
        <f t="shared" si="12"/>
        <v/>
      </c>
      <c r="P130" s="4"/>
      <c r="Q130" s="4" t="str">
        <f>IFERROR(VLOOKUP(P130,ciselnik!A:C,3,0),"")</f>
        <v/>
      </c>
      <c r="R130" s="4" t="str">
        <f t="shared" ref="R130:R168" si="13">IF(C130&lt;&gt;"","Připojení mikrozdroje EAN " &amp;C130,"")</f>
        <v/>
      </c>
      <c r="S130" s="4"/>
      <c r="T130" s="20"/>
      <c r="U130" s="20"/>
      <c r="V130" s="20"/>
      <c r="W130" s="20"/>
      <c r="X130" s="20"/>
      <c r="Y130" s="20"/>
      <c r="Z130" s="20"/>
      <c r="AA130" s="20"/>
      <c r="AB130" s="20"/>
      <c r="AC130" s="20"/>
      <c r="AD130" s="20"/>
      <c r="AE130" s="20"/>
      <c r="AF130" s="20"/>
      <c r="AG130" s="20"/>
      <c r="AH130" s="20"/>
      <c r="AI130" s="20"/>
    </row>
    <row r="131" spans="1:35" x14ac:dyDescent="0.25">
      <c r="A131" s="4" t="str">
        <f t="shared" ref="A131:A168" si="14">IF(C131&lt;&gt;"",A130+1,"")</f>
        <v/>
      </c>
      <c r="B131" s="4"/>
      <c r="C131" s="7"/>
      <c r="D131" s="4"/>
      <c r="E131" s="4"/>
      <c r="F131" s="4"/>
      <c r="G131" s="4"/>
      <c r="H131" s="4"/>
      <c r="I131" s="4"/>
      <c r="J131" s="4"/>
      <c r="K131" s="5"/>
      <c r="L131" s="4" t="str">
        <f>IFERROR(VLOOKUP(J131,ciselnik!$E$1:$F$6,2,0),"")</f>
        <v/>
      </c>
      <c r="M131" s="4" t="str">
        <f>IFERROR(VLOOKUP(I131,ciselnik!$J$2:$K$3,2,0),"")</f>
        <v/>
      </c>
      <c r="N131" s="4" t="str">
        <f>IFERROR(VLOOKUP(J131,ciselnik!$E$1:$G$6,3,0),"")</f>
        <v/>
      </c>
      <c r="O131" s="4" t="str">
        <f t="shared" si="12"/>
        <v/>
      </c>
      <c r="P131" s="4"/>
      <c r="Q131" s="4" t="str">
        <f>IFERROR(VLOOKUP(P131,ciselnik!A:C,3,0),"")</f>
        <v/>
      </c>
      <c r="R131" s="4" t="str">
        <f t="shared" si="13"/>
        <v/>
      </c>
      <c r="S131" s="4"/>
      <c r="T131" s="20"/>
      <c r="U131" s="20"/>
      <c r="V131" s="20"/>
      <c r="W131" s="20"/>
      <c r="X131" s="20"/>
      <c r="Y131" s="20"/>
      <c r="Z131" s="20"/>
      <c r="AA131" s="20"/>
      <c r="AB131" s="20"/>
      <c r="AC131" s="20"/>
      <c r="AD131" s="20"/>
      <c r="AE131" s="20"/>
      <c r="AF131" s="20"/>
      <c r="AG131" s="20"/>
      <c r="AH131" s="20"/>
      <c r="AI131" s="20"/>
    </row>
    <row r="132" spans="1:35" x14ac:dyDescent="0.25">
      <c r="A132" s="4" t="str">
        <f t="shared" si="14"/>
        <v/>
      </c>
      <c r="B132" s="4"/>
      <c r="C132" s="7"/>
      <c r="D132" s="4"/>
      <c r="E132" s="4"/>
      <c r="F132" s="4"/>
      <c r="G132" s="4"/>
      <c r="H132" s="4"/>
      <c r="I132" s="4"/>
      <c r="J132" s="4"/>
      <c r="K132" s="5"/>
      <c r="L132" s="4" t="str">
        <f>IFERROR(VLOOKUP(J132,ciselnik!$E$1:$F$6,2,0),"")</f>
        <v/>
      </c>
      <c r="M132" s="4" t="str">
        <f>IFERROR(VLOOKUP(I132,ciselnik!$J$2:$K$3,2,0),"")</f>
        <v/>
      </c>
      <c r="N132" s="4" t="str">
        <f>IFERROR(VLOOKUP(J132,ciselnik!$E$1:$G$6,3,0),"")</f>
        <v/>
      </c>
      <c r="O132" s="4" t="str">
        <f t="shared" si="12"/>
        <v/>
      </c>
      <c r="P132" s="4"/>
      <c r="Q132" s="4" t="str">
        <f>IFERROR(VLOOKUP(P132,ciselnik!A:C,3,0),"")</f>
        <v/>
      </c>
      <c r="R132" s="4" t="str">
        <f t="shared" si="13"/>
        <v/>
      </c>
      <c r="S132" s="4"/>
      <c r="T132" s="20"/>
      <c r="U132" s="20"/>
      <c r="V132" s="20"/>
      <c r="W132" s="20"/>
      <c r="X132" s="20"/>
      <c r="Y132" s="20"/>
      <c r="Z132" s="20"/>
      <c r="AA132" s="20"/>
      <c r="AB132" s="20"/>
      <c r="AC132" s="20"/>
      <c r="AD132" s="20"/>
      <c r="AE132" s="20"/>
      <c r="AF132" s="20"/>
      <c r="AG132" s="20"/>
      <c r="AH132" s="20"/>
      <c r="AI132" s="20"/>
    </row>
    <row r="133" spans="1:35" x14ac:dyDescent="0.25">
      <c r="A133" s="4" t="str">
        <f t="shared" si="14"/>
        <v/>
      </c>
      <c r="B133" s="4"/>
      <c r="C133" s="7"/>
      <c r="D133" s="4"/>
      <c r="E133" s="4"/>
      <c r="F133" s="4"/>
      <c r="G133" s="4"/>
      <c r="H133" s="4"/>
      <c r="I133" s="4"/>
      <c r="J133" s="4"/>
      <c r="K133" s="5"/>
      <c r="L133" s="4" t="str">
        <f>IFERROR(VLOOKUP(J133,ciselnik!$E$1:$F$6,2,0),"")</f>
        <v/>
      </c>
      <c r="M133" s="4" t="str">
        <f>IFERROR(VLOOKUP(I133,ciselnik!$J$2:$K$3,2,0),"")</f>
        <v/>
      </c>
      <c r="N133" s="4" t="str">
        <f>IFERROR(VLOOKUP(J133,ciselnik!$E$1:$G$6,3,0),"")</f>
        <v/>
      </c>
      <c r="O133" s="4" t="str">
        <f t="shared" si="12"/>
        <v/>
      </c>
      <c r="P133" s="4"/>
      <c r="Q133" s="4" t="str">
        <f>IFERROR(VLOOKUP(P133,ciselnik!A:C,3,0),"")</f>
        <v/>
      </c>
      <c r="R133" s="4" t="str">
        <f t="shared" si="13"/>
        <v/>
      </c>
      <c r="S133" s="4"/>
      <c r="T133" s="20"/>
      <c r="U133" s="20"/>
      <c r="V133" s="20"/>
      <c r="W133" s="20"/>
      <c r="X133" s="20"/>
      <c r="Y133" s="20"/>
      <c r="Z133" s="20"/>
      <c r="AA133" s="20"/>
      <c r="AB133" s="20"/>
      <c r="AC133" s="20"/>
      <c r="AD133" s="20"/>
      <c r="AE133" s="20"/>
      <c r="AF133" s="20"/>
      <c r="AG133" s="20"/>
      <c r="AH133" s="20"/>
      <c r="AI133" s="20"/>
    </row>
    <row r="134" spans="1:35" x14ac:dyDescent="0.25">
      <c r="A134" s="4" t="str">
        <f t="shared" si="14"/>
        <v/>
      </c>
      <c r="B134" s="4"/>
      <c r="C134" s="7"/>
      <c r="D134" s="4"/>
      <c r="E134" s="4"/>
      <c r="F134" s="4"/>
      <c r="G134" s="4"/>
      <c r="H134" s="4"/>
      <c r="I134" s="4"/>
      <c r="J134" s="4"/>
      <c r="K134" s="5"/>
      <c r="L134" s="4" t="str">
        <f>IFERROR(VLOOKUP(J134,ciselnik!$E$1:$F$6,2,0),"")</f>
        <v/>
      </c>
      <c r="M134" s="4" t="str">
        <f>IFERROR(VLOOKUP(I134,ciselnik!$J$2:$K$3,2,0),"")</f>
        <v/>
      </c>
      <c r="N134" s="4" t="str">
        <f>IFERROR(VLOOKUP(J134,ciselnik!$E$1:$G$6,3,0),"")</f>
        <v/>
      </c>
      <c r="O134" s="4" t="str">
        <f t="shared" si="12"/>
        <v/>
      </c>
      <c r="P134" s="4"/>
      <c r="Q134" s="4" t="str">
        <f>IFERROR(VLOOKUP(P134,ciselnik!A:C,3,0),"")</f>
        <v/>
      </c>
      <c r="R134" s="4" t="str">
        <f t="shared" si="13"/>
        <v/>
      </c>
      <c r="S134" s="4"/>
      <c r="T134" s="20"/>
      <c r="U134" s="20"/>
      <c r="V134" s="20"/>
      <c r="W134" s="20"/>
      <c r="X134" s="20"/>
      <c r="Y134" s="20"/>
      <c r="Z134" s="20"/>
      <c r="AA134" s="20"/>
      <c r="AB134" s="20"/>
      <c r="AC134" s="20"/>
      <c r="AD134" s="20"/>
      <c r="AE134" s="20"/>
      <c r="AF134" s="20"/>
      <c r="AG134" s="20"/>
      <c r="AH134" s="20"/>
      <c r="AI134" s="20"/>
    </row>
    <row r="135" spans="1:35" x14ac:dyDescent="0.25">
      <c r="A135" s="4" t="str">
        <f t="shared" si="14"/>
        <v/>
      </c>
      <c r="B135" s="4"/>
      <c r="C135" s="7"/>
      <c r="D135" s="4"/>
      <c r="E135" s="4"/>
      <c r="F135" s="4"/>
      <c r="G135" s="4"/>
      <c r="H135" s="4"/>
      <c r="I135" s="4"/>
      <c r="J135" s="4"/>
      <c r="K135" s="5"/>
      <c r="L135" s="4" t="str">
        <f>IFERROR(VLOOKUP(J135,ciselnik!$E$1:$F$6,2,0),"")</f>
        <v/>
      </c>
      <c r="M135" s="4" t="str">
        <f>IFERROR(VLOOKUP(I135,ciselnik!$J$2:$K$3,2,0),"")</f>
        <v/>
      </c>
      <c r="N135" s="4" t="str">
        <f>IFERROR(VLOOKUP(J135,ciselnik!$E$1:$G$6,3,0),"")</f>
        <v/>
      </c>
      <c r="O135" s="4" t="str">
        <f t="shared" si="12"/>
        <v/>
      </c>
      <c r="P135" s="4"/>
      <c r="Q135" s="4" t="str">
        <f>IFERROR(VLOOKUP(P135,ciselnik!A:C,3,0),"")</f>
        <v/>
      </c>
      <c r="R135" s="4" t="str">
        <f t="shared" si="13"/>
        <v/>
      </c>
      <c r="S135" s="4"/>
      <c r="T135" s="20"/>
      <c r="U135" s="20"/>
      <c r="V135" s="20"/>
      <c r="W135" s="20"/>
      <c r="X135" s="20"/>
      <c r="Y135" s="20"/>
      <c r="Z135" s="20"/>
      <c r="AA135" s="20"/>
      <c r="AB135" s="20"/>
      <c r="AC135" s="20"/>
      <c r="AD135" s="20"/>
      <c r="AE135" s="20"/>
      <c r="AF135" s="20"/>
      <c r="AG135" s="20"/>
      <c r="AH135" s="20"/>
      <c r="AI135" s="20"/>
    </row>
    <row r="136" spans="1:35" x14ac:dyDescent="0.25">
      <c r="A136" s="4" t="str">
        <f t="shared" si="14"/>
        <v/>
      </c>
      <c r="B136" s="4"/>
      <c r="C136" s="7"/>
      <c r="D136" s="4"/>
      <c r="E136" s="4"/>
      <c r="F136" s="4"/>
      <c r="G136" s="4"/>
      <c r="H136" s="4"/>
      <c r="I136" s="4"/>
      <c r="J136" s="4"/>
      <c r="K136" s="5"/>
      <c r="L136" s="4" t="str">
        <f>IFERROR(VLOOKUP(J136,ciselnik!$E$1:$F$6,2,0),"")</f>
        <v/>
      </c>
      <c r="M136" s="4" t="str">
        <f>IFERROR(VLOOKUP(I136,ciselnik!$J$2:$K$3,2,0),"")</f>
        <v/>
      </c>
      <c r="N136" s="4" t="str">
        <f>IFERROR(VLOOKUP(J136,ciselnik!$E$1:$G$6,3,0),"")</f>
        <v/>
      </c>
      <c r="O136" s="4" t="str">
        <f t="shared" si="12"/>
        <v/>
      </c>
      <c r="P136" s="4"/>
      <c r="Q136" s="4" t="str">
        <f>IFERROR(VLOOKUP(P136,ciselnik!A:C,3,0),"")</f>
        <v/>
      </c>
      <c r="R136" s="4" t="str">
        <f t="shared" si="13"/>
        <v/>
      </c>
      <c r="S136" s="4"/>
      <c r="T136" s="20"/>
      <c r="U136" s="20"/>
      <c r="V136" s="20"/>
      <c r="W136" s="20"/>
      <c r="X136" s="20"/>
      <c r="Y136" s="20"/>
      <c r="Z136" s="20"/>
      <c r="AA136" s="20"/>
      <c r="AB136" s="20"/>
      <c r="AC136" s="20"/>
      <c r="AD136" s="20"/>
      <c r="AE136" s="20"/>
      <c r="AF136" s="20"/>
      <c r="AG136" s="20"/>
      <c r="AH136" s="20"/>
      <c r="AI136" s="20"/>
    </row>
    <row r="137" spans="1:35" x14ac:dyDescent="0.25">
      <c r="A137" s="4" t="str">
        <f t="shared" si="14"/>
        <v/>
      </c>
      <c r="B137" s="4"/>
      <c r="C137" s="7"/>
      <c r="D137" s="4"/>
      <c r="E137" s="4"/>
      <c r="F137" s="4"/>
      <c r="G137" s="4"/>
      <c r="H137" s="4"/>
      <c r="I137" s="4"/>
      <c r="J137" s="4"/>
      <c r="K137" s="5"/>
      <c r="L137" s="4" t="str">
        <f>IFERROR(VLOOKUP(J137,ciselnik!$E$1:$F$6,2,0),"")</f>
        <v/>
      </c>
      <c r="M137" s="4" t="str">
        <f>IFERROR(VLOOKUP(I137,ciselnik!$J$2:$K$3,2,0),"")</f>
        <v/>
      </c>
      <c r="N137" s="4" t="str">
        <f>IFERROR(VLOOKUP(J137,ciselnik!$E$1:$G$6,3,0),"")</f>
        <v/>
      </c>
      <c r="O137" s="4" t="str">
        <f t="shared" si="12"/>
        <v/>
      </c>
      <c r="P137" s="4"/>
      <c r="Q137" s="4" t="str">
        <f>IFERROR(VLOOKUP(P137,ciselnik!A:C,3,0),"")</f>
        <v/>
      </c>
      <c r="R137" s="4" t="str">
        <f t="shared" si="13"/>
        <v/>
      </c>
      <c r="S137" s="4"/>
      <c r="T137" s="20"/>
      <c r="U137" s="20"/>
      <c r="V137" s="20"/>
      <c r="W137" s="20"/>
      <c r="X137" s="20"/>
      <c r="Y137" s="20"/>
      <c r="Z137" s="20"/>
      <c r="AA137" s="20"/>
      <c r="AB137" s="20"/>
      <c r="AC137" s="20"/>
      <c r="AD137" s="20"/>
      <c r="AE137" s="20"/>
      <c r="AF137" s="20"/>
      <c r="AG137" s="20"/>
      <c r="AH137" s="20"/>
      <c r="AI137" s="20"/>
    </row>
    <row r="138" spans="1:35" x14ac:dyDescent="0.25">
      <c r="A138" s="4" t="str">
        <f t="shared" si="14"/>
        <v/>
      </c>
      <c r="B138" s="4"/>
      <c r="C138" s="7"/>
      <c r="D138" s="4"/>
      <c r="E138" s="4"/>
      <c r="F138" s="4"/>
      <c r="G138" s="4"/>
      <c r="H138" s="4"/>
      <c r="I138" s="4"/>
      <c r="J138" s="4"/>
      <c r="K138" s="5"/>
      <c r="L138" s="4" t="str">
        <f>IFERROR(VLOOKUP(J138,ciselnik!$E$1:$F$6,2,0),"")</f>
        <v/>
      </c>
      <c r="M138" s="4" t="str">
        <f>IFERROR(VLOOKUP(I138,ciselnik!$J$2:$K$3,2,0),"")</f>
        <v/>
      </c>
      <c r="N138" s="4" t="str">
        <f>IFERROR(VLOOKUP(J138,ciselnik!$E$1:$G$6,3,0),"")</f>
        <v/>
      </c>
      <c r="O138" s="4" t="str">
        <f t="shared" si="12"/>
        <v/>
      </c>
      <c r="P138" s="4"/>
      <c r="Q138" s="4" t="str">
        <f>IFERROR(VLOOKUP(P138,ciselnik!A:C,3,0),"")</f>
        <v/>
      </c>
      <c r="R138" s="4" t="str">
        <f t="shared" si="13"/>
        <v/>
      </c>
      <c r="S138" s="4"/>
      <c r="T138" s="20"/>
      <c r="U138" s="20"/>
      <c r="V138" s="20"/>
      <c r="W138" s="20"/>
      <c r="X138" s="20"/>
      <c r="Y138" s="20"/>
      <c r="Z138" s="20"/>
      <c r="AA138" s="20"/>
      <c r="AB138" s="20"/>
      <c r="AC138" s="20"/>
      <c r="AD138" s="20"/>
      <c r="AE138" s="20"/>
      <c r="AF138" s="20"/>
      <c r="AG138" s="20"/>
      <c r="AH138" s="20"/>
      <c r="AI138" s="20"/>
    </row>
    <row r="139" spans="1:35" x14ac:dyDescent="0.25">
      <c r="A139" s="4" t="str">
        <f t="shared" si="14"/>
        <v/>
      </c>
      <c r="B139" s="4"/>
      <c r="C139" s="7"/>
      <c r="D139" s="4"/>
      <c r="E139" s="4"/>
      <c r="F139" s="4"/>
      <c r="G139" s="4"/>
      <c r="H139" s="4"/>
      <c r="I139" s="4"/>
      <c r="J139" s="4"/>
      <c r="K139" s="5"/>
      <c r="L139" s="4" t="str">
        <f>IFERROR(VLOOKUP(J139,ciselnik!$E$1:$F$6,2,0),"")</f>
        <v/>
      </c>
      <c r="M139" s="4" t="str">
        <f>IFERROR(VLOOKUP(I139,ciselnik!$J$2:$K$3,2,0),"")</f>
        <v/>
      </c>
      <c r="N139" s="4" t="str">
        <f>IFERROR(VLOOKUP(J139,ciselnik!$E$1:$G$6,3,0),"")</f>
        <v/>
      </c>
      <c r="O139" s="4" t="str">
        <f t="shared" si="12"/>
        <v/>
      </c>
      <c r="P139" s="4"/>
      <c r="Q139" s="4" t="str">
        <f>IFERROR(VLOOKUP(P139,ciselnik!A:C,3,0),"")</f>
        <v/>
      </c>
      <c r="R139" s="4" t="str">
        <f t="shared" si="13"/>
        <v/>
      </c>
      <c r="S139" s="4"/>
      <c r="T139" s="20"/>
      <c r="U139" s="20"/>
      <c r="V139" s="20"/>
      <c r="W139" s="20"/>
      <c r="X139" s="20"/>
      <c r="Y139" s="20"/>
      <c r="Z139" s="20"/>
      <c r="AA139" s="20"/>
      <c r="AB139" s="20"/>
      <c r="AC139" s="20"/>
      <c r="AD139" s="20"/>
      <c r="AE139" s="20"/>
      <c r="AF139" s="20"/>
      <c r="AG139" s="20"/>
      <c r="AH139" s="20"/>
      <c r="AI139" s="20"/>
    </row>
    <row r="140" spans="1:35" x14ac:dyDescent="0.25">
      <c r="A140" s="4" t="str">
        <f t="shared" si="14"/>
        <v/>
      </c>
      <c r="B140" s="4"/>
      <c r="C140" s="7"/>
      <c r="D140" s="4"/>
      <c r="E140" s="4"/>
      <c r="F140" s="4"/>
      <c r="G140" s="4"/>
      <c r="H140" s="4"/>
      <c r="I140" s="4"/>
      <c r="J140" s="4"/>
      <c r="K140" s="5"/>
      <c r="L140" s="4" t="str">
        <f>IFERROR(VLOOKUP(J140,ciselnik!$E$1:$F$6,2,0),"")</f>
        <v/>
      </c>
      <c r="M140" s="4" t="str">
        <f>IFERROR(VLOOKUP(I140,ciselnik!$J$2:$K$3,2,0),"")</f>
        <v/>
      </c>
      <c r="N140" s="4" t="str">
        <f>IFERROR(VLOOKUP(J140,ciselnik!$E$1:$G$6,3,0),"")</f>
        <v/>
      </c>
      <c r="O140" s="4" t="str">
        <f t="shared" si="12"/>
        <v/>
      </c>
      <c r="P140" s="4"/>
      <c r="Q140" s="4" t="str">
        <f>IFERROR(VLOOKUP(P140,ciselnik!A:C,3,0),"")</f>
        <v/>
      </c>
      <c r="R140" s="4" t="str">
        <f t="shared" si="13"/>
        <v/>
      </c>
      <c r="S140" s="4"/>
      <c r="T140" s="20"/>
      <c r="U140" s="20"/>
      <c r="V140" s="20"/>
      <c r="W140" s="20"/>
      <c r="X140" s="20"/>
      <c r="Y140" s="20"/>
      <c r="Z140" s="20"/>
      <c r="AA140" s="20"/>
      <c r="AB140" s="20"/>
      <c r="AC140" s="20"/>
      <c r="AD140" s="20"/>
      <c r="AE140" s="20"/>
      <c r="AF140" s="20"/>
      <c r="AG140" s="20"/>
      <c r="AH140" s="20"/>
      <c r="AI140" s="20"/>
    </row>
    <row r="141" spans="1:35" x14ac:dyDescent="0.25">
      <c r="A141" s="4" t="str">
        <f t="shared" si="14"/>
        <v/>
      </c>
      <c r="B141" s="4"/>
      <c r="C141" s="7"/>
      <c r="D141" s="4"/>
      <c r="E141" s="4"/>
      <c r="F141" s="4"/>
      <c r="G141" s="4"/>
      <c r="H141" s="4"/>
      <c r="I141" s="4"/>
      <c r="J141" s="4"/>
      <c r="K141" s="5"/>
      <c r="L141" s="4" t="str">
        <f>IFERROR(VLOOKUP(J141,ciselnik!$E$1:$F$6,2,0),"")</f>
        <v/>
      </c>
      <c r="M141" s="4" t="str">
        <f>IFERROR(VLOOKUP(I141,ciselnik!$J$2:$K$3,2,0),"")</f>
        <v/>
      </c>
      <c r="N141" s="4" t="str">
        <f>IFERROR(VLOOKUP(J141,ciselnik!$E$1:$G$6,3,0),"")</f>
        <v/>
      </c>
      <c r="O141" s="4" t="str">
        <f t="shared" si="12"/>
        <v/>
      </c>
      <c r="P141" s="4"/>
      <c r="Q141" s="4" t="str">
        <f>IFERROR(VLOOKUP(P141,ciselnik!A:C,3,0),"")</f>
        <v/>
      </c>
      <c r="R141" s="4" t="str">
        <f t="shared" si="13"/>
        <v/>
      </c>
      <c r="S141" s="4"/>
      <c r="T141" s="20"/>
      <c r="U141" s="20"/>
      <c r="V141" s="20"/>
      <c r="W141" s="20"/>
      <c r="X141" s="20"/>
      <c r="Y141" s="20"/>
      <c r="Z141" s="20"/>
      <c r="AA141" s="20"/>
      <c r="AB141" s="20"/>
      <c r="AC141" s="20"/>
      <c r="AD141" s="20"/>
      <c r="AE141" s="20"/>
      <c r="AF141" s="20"/>
      <c r="AG141" s="20"/>
      <c r="AH141" s="20"/>
      <c r="AI141" s="20"/>
    </row>
    <row r="142" spans="1:35" x14ac:dyDescent="0.25">
      <c r="A142" s="4" t="str">
        <f t="shared" si="14"/>
        <v/>
      </c>
      <c r="B142" s="4"/>
      <c r="C142" s="7"/>
      <c r="D142" s="4"/>
      <c r="E142" s="4"/>
      <c r="F142" s="4"/>
      <c r="G142" s="4"/>
      <c r="H142" s="4"/>
      <c r="I142" s="4"/>
      <c r="J142" s="4"/>
      <c r="K142" s="5"/>
      <c r="L142" s="4" t="str">
        <f>IFERROR(VLOOKUP(J142,ciselnik!$E$1:$F$6,2,0),"")</f>
        <v/>
      </c>
      <c r="M142" s="4" t="str">
        <f>IFERROR(VLOOKUP(I142,ciselnik!$J$2:$K$3,2,0),"")</f>
        <v/>
      </c>
      <c r="N142" s="4" t="str">
        <f>IFERROR(VLOOKUP(J142,ciselnik!$E$1:$G$6,3,0),"")</f>
        <v/>
      </c>
      <c r="O142" s="4" t="str">
        <f t="shared" si="12"/>
        <v/>
      </c>
      <c r="P142" s="4"/>
      <c r="Q142" s="4" t="str">
        <f>IFERROR(VLOOKUP(P142,ciselnik!A:C,3,0),"")</f>
        <v/>
      </c>
      <c r="R142" s="4" t="str">
        <f t="shared" si="13"/>
        <v/>
      </c>
      <c r="S142" s="4"/>
      <c r="T142" s="20"/>
      <c r="U142" s="20"/>
      <c r="V142" s="20"/>
      <c r="W142" s="20"/>
      <c r="X142" s="20"/>
      <c r="Y142" s="20"/>
      <c r="Z142" s="20"/>
      <c r="AA142" s="20"/>
      <c r="AB142" s="20"/>
      <c r="AC142" s="20"/>
      <c r="AD142" s="20"/>
      <c r="AE142" s="20"/>
      <c r="AF142" s="20"/>
      <c r="AG142" s="20"/>
      <c r="AH142" s="20"/>
      <c r="AI142" s="20"/>
    </row>
    <row r="143" spans="1:35" x14ac:dyDescent="0.25">
      <c r="A143" s="4" t="str">
        <f t="shared" si="14"/>
        <v/>
      </c>
      <c r="B143" s="4"/>
      <c r="C143" s="7"/>
      <c r="D143" s="4"/>
      <c r="E143" s="4"/>
      <c r="F143" s="4"/>
      <c r="G143" s="4"/>
      <c r="H143" s="4"/>
      <c r="I143" s="4"/>
      <c r="J143" s="4"/>
      <c r="K143" s="5"/>
      <c r="L143" s="4" t="str">
        <f>IFERROR(VLOOKUP(J143,ciselnik!$E$1:$F$6,2,0),"")</f>
        <v/>
      </c>
      <c r="M143" s="4" t="str">
        <f>IFERROR(VLOOKUP(I143,ciselnik!$J$2:$K$3,2,0),"")</f>
        <v/>
      </c>
      <c r="N143" s="4" t="str">
        <f>IFERROR(VLOOKUP(J143,ciselnik!$E$1:$G$6,3,0),"")</f>
        <v/>
      </c>
      <c r="O143" s="4" t="str">
        <f t="shared" si="12"/>
        <v/>
      </c>
      <c r="P143" s="4"/>
      <c r="Q143" s="4" t="str">
        <f>IFERROR(VLOOKUP(P143,ciselnik!A:C,3,0),"")</f>
        <v/>
      </c>
      <c r="R143" s="4" t="str">
        <f t="shared" si="13"/>
        <v/>
      </c>
      <c r="S143" s="4"/>
      <c r="T143" s="20"/>
      <c r="U143" s="20"/>
      <c r="V143" s="20"/>
      <c r="W143" s="20"/>
      <c r="X143" s="20"/>
      <c r="Y143" s="20"/>
      <c r="Z143" s="20"/>
      <c r="AA143" s="20"/>
      <c r="AB143" s="20"/>
      <c r="AC143" s="20"/>
      <c r="AD143" s="20"/>
      <c r="AE143" s="20"/>
      <c r="AF143" s="20"/>
      <c r="AG143" s="20"/>
      <c r="AH143" s="20"/>
      <c r="AI143" s="20"/>
    </row>
    <row r="144" spans="1:35" x14ac:dyDescent="0.25">
      <c r="A144" s="4" t="str">
        <f t="shared" si="14"/>
        <v/>
      </c>
      <c r="B144" s="4"/>
      <c r="C144" s="7"/>
      <c r="D144" s="4"/>
      <c r="E144" s="4"/>
      <c r="F144" s="4"/>
      <c r="G144" s="4"/>
      <c r="H144" s="4"/>
      <c r="I144" s="4"/>
      <c r="J144" s="4"/>
      <c r="K144" s="5"/>
      <c r="L144" s="4" t="str">
        <f>IFERROR(VLOOKUP(J144,ciselnik!$E$1:$F$6,2,0),"")</f>
        <v/>
      </c>
      <c r="M144" s="4" t="str">
        <f>IFERROR(VLOOKUP(I144,ciselnik!$J$2:$K$3,2,0),"")</f>
        <v/>
      </c>
      <c r="N144" s="4" t="str">
        <f>IFERROR(VLOOKUP(J144,ciselnik!$E$1:$G$6,3,0),"")</f>
        <v/>
      </c>
      <c r="O144" s="4" t="str">
        <f t="shared" si="12"/>
        <v/>
      </c>
      <c r="P144" s="4"/>
      <c r="Q144" s="4" t="str">
        <f>IFERROR(VLOOKUP(P144,ciselnik!A:C,3,0),"")</f>
        <v/>
      </c>
      <c r="R144" s="4" t="str">
        <f t="shared" si="13"/>
        <v/>
      </c>
      <c r="S144" s="4"/>
      <c r="T144" s="20"/>
      <c r="U144" s="20"/>
      <c r="V144" s="20"/>
      <c r="W144" s="20"/>
      <c r="X144" s="20"/>
      <c r="Y144" s="20"/>
      <c r="Z144" s="20"/>
      <c r="AA144" s="20"/>
      <c r="AB144" s="20"/>
      <c r="AC144" s="20"/>
      <c r="AD144" s="20"/>
      <c r="AE144" s="20"/>
      <c r="AF144" s="20"/>
      <c r="AG144" s="20"/>
      <c r="AH144" s="20"/>
      <c r="AI144" s="20"/>
    </row>
    <row r="145" spans="1:35" x14ac:dyDescent="0.25">
      <c r="A145" s="4" t="str">
        <f t="shared" si="14"/>
        <v/>
      </c>
      <c r="B145" s="4"/>
      <c r="C145" s="7"/>
      <c r="D145" s="4"/>
      <c r="E145" s="4"/>
      <c r="F145" s="4"/>
      <c r="G145" s="4"/>
      <c r="H145" s="4"/>
      <c r="I145" s="4"/>
      <c r="J145" s="4"/>
      <c r="K145" s="5"/>
      <c r="L145" s="4" t="str">
        <f>IFERROR(VLOOKUP(J145,ciselnik!$E$1:$F$6,2,0),"")</f>
        <v/>
      </c>
      <c r="M145" s="4" t="str">
        <f>IFERROR(VLOOKUP(I145,ciselnik!$J$2:$K$3,2,0),"")</f>
        <v/>
      </c>
      <c r="N145" s="4" t="str">
        <f>IFERROR(VLOOKUP(J145,ciselnik!$E$1:$G$6,3,0),"")</f>
        <v/>
      </c>
      <c r="O145" s="4" t="str">
        <f t="shared" si="12"/>
        <v/>
      </c>
      <c r="P145" s="4"/>
      <c r="Q145" s="4" t="str">
        <f>IFERROR(VLOOKUP(P145,ciselnik!A:C,3,0),"")</f>
        <v/>
      </c>
      <c r="R145" s="4" t="str">
        <f t="shared" si="13"/>
        <v/>
      </c>
      <c r="S145" s="4"/>
      <c r="T145" s="20"/>
      <c r="U145" s="20"/>
      <c r="V145" s="20"/>
      <c r="W145" s="20"/>
      <c r="X145" s="20"/>
      <c r="Y145" s="20"/>
      <c r="Z145" s="20"/>
      <c r="AA145" s="20"/>
      <c r="AB145" s="20"/>
      <c r="AC145" s="20"/>
      <c r="AD145" s="20"/>
      <c r="AE145" s="20"/>
      <c r="AF145" s="20"/>
      <c r="AG145" s="20"/>
      <c r="AH145" s="20"/>
      <c r="AI145" s="20"/>
    </row>
    <row r="146" spans="1:35" x14ac:dyDescent="0.25">
      <c r="A146" s="4" t="str">
        <f t="shared" si="14"/>
        <v/>
      </c>
      <c r="B146" s="4"/>
      <c r="C146" s="7"/>
      <c r="D146" s="4"/>
      <c r="E146" s="4"/>
      <c r="F146" s="4"/>
      <c r="G146" s="4"/>
      <c r="H146" s="4"/>
      <c r="I146" s="4"/>
      <c r="J146" s="4"/>
      <c r="K146" s="5"/>
      <c r="L146" s="4" t="str">
        <f>IFERROR(VLOOKUP(J146,ciselnik!$E$1:$F$6,2,0),"")</f>
        <v/>
      </c>
      <c r="M146" s="4" t="str">
        <f>IFERROR(VLOOKUP(I146,ciselnik!$J$2:$K$3,2,0),"")</f>
        <v/>
      </c>
      <c r="N146" s="4" t="str">
        <f>IFERROR(VLOOKUP(J146,ciselnik!$E$1:$G$6,3,0),"")</f>
        <v/>
      </c>
      <c r="O146" s="4" t="str">
        <f t="shared" si="12"/>
        <v/>
      </c>
      <c r="P146" s="4"/>
      <c r="Q146" s="4" t="str">
        <f>IFERROR(VLOOKUP(P146,ciselnik!A:C,3,0),"")</f>
        <v/>
      </c>
      <c r="R146" s="4" t="str">
        <f t="shared" si="13"/>
        <v/>
      </c>
      <c r="S146" s="4"/>
      <c r="T146" s="20"/>
      <c r="U146" s="20"/>
      <c r="V146" s="20"/>
      <c r="W146" s="20"/>
      <c r="X146" s="20"/>
      <c r="Y146" s="20"/>
      <c r="Z146" s="20"/>
      <c r="AA146" s="20"/>
      <c r="AB146" s="20"/>
      <c r="AC146" s="20"/>
      <c r="AD146" s="20"/>
      <c r="AE146" s="20"/>
      <c r="AF146" s="20"/>
      <c r="AG146" s="20"/>
      <c r="AH146" s="20"/>
      <c r="AI146" s="20"/>
    </row>
    <row r="147" spans="1:35" x14ac:dyDescent="0.25">
      <c r="A147" s="4" t="str">
        <f t="shared" si="14"/>
        <v/>
      </c>
      <c r="B147" s="4"/>
      <c r="C147" s="7"/>
      <c r="D147" s="4"/>
      <c r="E147" s="4"/>
      <c r="F147" s="4"/>
      <c r="G147" s="4"/>
      <c r="H147" s="4"/>
      <c r="I147" s="4"/>
      <c r="J147" s="4"/>
      <c r="K147" s="5"/>
      <c r="L147" s="4" t="str">
        <f>IFERROR(VLOOKUP(J147,ciselnik!$E$1:$F$6,2,0),"")</f>
        <v/>
      </c>
      <c r="M147" s="4" t="str">
        <f>IFERROR(VLOOKUP(I147,ciselnik!$J$2:$K$3,2,0),"")</f>
        <v/>
      </c>
      <c r="N147" s="4" t="str">
        <f>IFERROR(VLOOKUP(J147,ciselnik!$E$1:$G$6,3,0),"")</f>
        <v/>
      </c>
      <c r="O147" s="4" t="str">
        <f t="shared" si="12"/>
        <v/>
      </c>
      <c r="P147" s="4"/>
      <c r="Q147" s="4" t="str">
        <f>IFERROR(VLOOKUP(P147,ciselnik!A:C,3,0),"")</f>
        <v/>
      </c>
      <c r="R147" s="4" t="str">
        <f t="shared" si="13"/>
        <v/>
      </c>
      <c r="S147" s="4"/>
      <c r="T147" s="20"/>
      <c r="U147" s="20"/>
      <c r="V147" s="20"/>
      <c r="W147" s="20"/>
      <c r="X147" s="20"/>
      <c r="Y147" s="20"/>
      <c r="Z147" s="20"/>
      <c r="AA147" s="20"/>
      <c r="AB147" s="20"/>
      <c r="AC147" s="20"/>
      <c r="AD147" s="20"/>
      <c r="AE147" s="20"/>
      <c r="AF147" s="20"/>
      <c r="AG147" s="20"/>
      <c r="AH147" s="20"/>
      <c r="AI147" s="20"/>
    </row>
    <row r="148" spans="1:35" x14ac:dyDescent="0.25">
      <c r="A148" s="4" t="str">
        <f t="shared" si="14"/>
        <v/>
      </c>
      <c r="B148" s="4"/>
      <c r="C148" s="7"/>
      <c r="D148" s="4"/>
      <c r="E148" s="4"/>
      <c r="F148" s="4"/>
      <c r="G148" s="4"/>
      <c r="H148" s="4"/>
      <c r="I148" s="4"/>
      <c r="J148" s="4"/>
      <c r="K148" s="5"/>
      <c r="L148" s="4" t="str">
        <f>IFERROR(VLOOKUP(J148,ciselnik!$E$1:$F$6,2,0),"")</f>
        <v/>
      </c>
      <c r="M148" s="4" t="str">
        <f>IFERROR(VLOOKUP(I148,ciselnik!$J$2:$K$3,2,0),"")</f>
        <v/>
      </c>
      <c r="N148" s="4" t="str">
        <f>IFERROR(VLOOKUP(J148,ciselnik!$E$1:$G$6,3,0),"")</f>
        <v/>
      </c>
      <c r="O148" s="4" t="str">
        <f t="shared" si="12"/>
        <v/>
      </c>
      <c r="P148" s="4"/>
      <c r="Q148" s="4" t="str">
        <f>IFERROR(VLOOKUP(P148,ciselnik!A:C,3,0),"")</f>
        <v/>
      </c>
      <c r="R148" s="4" t="str">
        <f t="shared" si="13"/>
        <v/>
      </c>
      <c r="S148" s="4"/>
      <c r="T148" s="20"/>
      <c r="U148" s="20"/>
      <c r="V148" s="20"/>
      <c r="W148" s="20"/>
      <c r="X148" s="20"/>
      <c r="Y148" s="20"/>
      <c r="Z148" s="20"/>
      <c r="AA148" s="20"/>
      <c r="AB148" s="20"/>
      <c r="AC148" s="20"/>
      <c r="AD148" s="20"/>
      <c r="AE148" s="20"/>
      <c r="AF148" s="20"/>
      <c r="AG148" s="20"/>
      <c r="AH148" s="20"/>
      <c r="AI148" s="20"/>
    </row>
    <row r="149" spans="1:35" x14ac:dyDescent="0.25">
      <c r="A149" s="4" t="str">
        <f t="shared" si="14"/>
        <v/>
      </c>
      <c r="B149" s="4"/>
      <c r="C149" s="7"/>
      <c r="D149" s="4"/>
      <c r="E149" s="4"/>
      <c r="F149" s="4"/>
      <c r="G149" s="4"/>
      <c r="H149" s="4"/>
      <c r="I149" s="4"/>
      <c r="J149" s="4"/>
      <c r="K149" s="5"/>
      <c r="L149" s="4" t="str">
        <f>IFERROR(VLOOKUP(J149,ciselnik!$E$1:$F$6,2,0),"")</f>
        <v/>
      </c>
      <c r="M149" s="4" t="str">
        <f>IFERROR(VLOOKUP(I149,ciselnik!$J$2:$K$3,2,0),"")</f>
        <v/>
      </c>
      <c r="N149" s="4" t="str">
        <f>IFERROR(VLOOKUP(J149,ciselnik!$E$1:$G$6,3,0),"")</f>
        <v/>
      </c>
      <c r="O149" s="4" t="str">
        <f t="shared" si="12"/>
        <v/>
      </c>
      <c r="P149" s="4"/>
      <c r="Q149" s="4" t="str">
        <f>IFERROR(VLOOKUP(P149,ciselnik!A:C,3,0),"")</f>
        <v/>
      </c>
      <c r="R149" s="4" t="str">
        <f t="shared" si="13"/>
        <v/>
      </c>
      <c r="S149" s="4"/>
      <c r="T149" s="20"/>
      <c r="U149" s="20"/>
      <c r="V149" s="20"/>
      <c r="W149" s="20"/>
      <c r="X149" s="20"/>
      <c r="Y149" s="20"/>
      <c r="Z149" s="20"/>
      <c r="AA149" s="20"/>
      <c r="AB149" s="20"/>
      <c r="AC149" s="20"/>
      <c r="AD149" s="20"/>
      <c r="AE149" s="20"/>
      <c r="AF149" s="20"/>
      <c r="AG149" s="20"/>
      <c r="AH149" s="20"/>
      <c r="AI149" s="20"/>
    </row>
    <row r="150" spans="1:35" x14ac:dyDescent="0.25">
      <c r="A150" s="4" t="str">
        <f t="shared" si="14"/>
        <v/>
      </c>
      <c r="B150" s="4"/>
      <c r="C150" s="7"/>
      <c r="D150" s="4"/>
      <c r="E150" s="4"/>
      <c r="F150" s="4"/>
      <c r="G150" s="4"/>
      <c r="H150" s="4"/>
      <c r="I150" s="4"/>
      <c r="J150" s="4"/>
      <c r="K150" s="5"/>
      <c r="L150" s="4" t="str">
        <f>IFERROR(VLOOKUP(J150,ciselnik!$E$1:$F$6,2,0),"")</f>
        <v/>
      </c>
      <c r="M150" s="4" t="str">
        <f>IFERROR(VLOOKUP(I150,ciselnik!$J$2:$K$3,2,0),"")</f>
        <v/>
      </c>
      <c r="N150" s="4" t="str">
        <f>IFERROR(VLOOKUP(J150,ciselnik!$E$1:$G$6,3,0),"")</f>
        <v/>
      </c>
      <c r="O150" s="4" t="str">
        <f t="shared" si="12"/>
        <v/>
      </c>
      <c r="P150" s="4"/>
      <c r="Q150" s="4" t="str">
        <f>IFERROR(VLOOKUP(P150,ciselnik!A:C,3,0),"")</f>
        <v/>
      </c>
      <c r="R150" s="4" t="str">
        <f t="shared" si="13"/>
        <v/>
      </c>
      <c r="S150" s="4"/>
      <c r="T150" s="20"/>
      <c r="U150" s="20"/>
      <c r="V150" s="20"/>
      <c r="W150" s="20"/>
      <c r="X150" s="20"/>
      <c r="Y150" s="20"/>
      <c r="Z150" s="20"/>
      <c r="AA150" s="20"/>
      <c r="AB150" s="20"/>
      <c r="AC150" s="20"/>
      <c r="AD150" s="20"/>
      <c r="AE150" s="20"/>
      <c r="AF150" s="20"/>
      <c r="AG150" s="20"/>
      <c r="AH150" s="20"/>
      <c r="AI150" s="20"/>
    </row>
    <row r="151" spans="1:35" x14ac:dyDescent="0.25">
      <c r="A151" s="4" t="str">
        <f t="shared" si="14"/>
        <v/>
      </c>
      <c r="B151" s="4"/>
      <c r="C151" s="7"/>
      <c r="D151" s="4"/>
      <c r="E151" s="4"/>
      <c r="F151" s="4"/>
      <c r="G151" s="4"/>
      <c r="H151" s="4"/>
      <c r="I151" s="4"/>
      <c r="J151" s="4"/>
      <c r="K151" s="5"/>
      <c r="L151" s="4" t="str">
        <f>IFERROR(VLOOKUP(J151,ciselnik!$E$1:$F$6,2,0),"")</f>
        <v/>
      </c>
      <c r="M151" s="4" t="str">
        <f>IFERROR(VLOOKUP(I151,ciselnik!$J$2:$K$3,2,0),"")</f>
        <v/>
      </c>
      <c r="N151" s="4" t="str">
        <f>IFERROR(VLOOKUP(J151,ciselnik!$E$1:$G$6,3,0),"")</f>
        <v/>
      </c>
      <c r="O151" s="4" t="str">
        <f t="shared" si="12"/>
        <v/>
      </c>
      <c r="P151" s="4"/>
      <c r="Q151" s="4" t="str">
        <f>IFERROR(VLOOKUP(P151,ciselnik!A:C,3,0),"")</f>
        <v/>
      </c>
      <c r="R151" s="4" t="str">
        <f t="shared" si="13"/>
        <v/>
      </c>
      <c r="S151" s="4"/>
      <c r="T151" s="20"/>
      <c r="U151" s="20"/>
      <c r="V151" s="20"/>
      <c r="W151" s="20"/>
      <c r="X151" s="20"/>
      <c r="Y151" s="20"/>
      <c r="Z151" s="20"/>
      <c r="AA151" s="20"/>
      <c r="AB151" s="20"/>
      <c r="AC151" s="20"/>
      <c r="AD151" s="20"/>
      <c r="AE151" s="20"/>
      <c r="AF151" s="20"/>
      <c r="AG151" s="20"/>
      <c r="AH151" s="20"/>
      <c r="AI151" s="20"/>
    </row>
    <row r="152" spans="1:35" x14ac:dyDescent="0.25">
      <c r="A152" s="4" t="str">
        <f t="shared" si="14"/>
        <v/>
      </c>
      <c r="B152" s="4"/>
      <c r="C152" s="7"/>
      <c r="D152" s="4"/>
      <c r="E152" s="4"/>
      <c r="F152" s="4"/>
      <c r="G152" s="4"/>
      <c r="H152" s="4"/>
      <c r="I152" s="4"/>
      <c r="J152" s="4"/>
      <c r="K152" s="5"/>
      <c r="L152" s="4" t="str">
        <f>IFERROR(VLOOKUP(J152,ciselnik!$E$1:$F$6,2,0),"")</f>
        <v/>
      </c>
      <c r="M152" s="4" t="str">
        <f>IFERROR(VLOOKUP(I152,ciselnik!$J$2:$K$3,2,0),"")</f>
        <v/>
      </c>
      <c r="N152" s="4" t="str">
        <f>IFERROR(VLOOKUP(J152,ciselnik!$E$1:$G$6,3,0),"")</f>
        <v/>
      </c>
      <c r="O152" s="4" t="str">
        <f t="shared" si="12"/>
        <v/>
      </c>
      <c r="P152" s="4"/>
      <c r="Q152" s="4" t="str">
        <f>IFERROR(VLOOKUP(P152,ciselnik!A:C,3,0),"")</f>
        <v/>
      </c>
      <c r="R152" s="4" t="str">
        <f t="shared" si="13"/>
        <v/>
      </c>
      <c r="S152" s="4"/>
      <c r="T152" s="20"/>
      <c r="U152" s="20"/>
      <c r="V152" s="20"/>
      <c r="W152" s="20"/>
      <c r="X152" s="20"/>
      <c r="Y152" s="20"/>
      <c r="Z152" s="20"/>
      <c r="AA152" s="20"/>
      <c r="AB152" s="20"/>
      <c r="AC152" s="20"/>
      <c r="AD152" s="20"/>
      <c r="AE152" s="20"/>
      <c r="AF152" s="20"/>
      <c r="AG152" s="20"/>
      <c r="AH152" s="20"/>
      <c r="AI152" s="20"/>
    </row>
    <row r="153" spans="1:35" x14ac:dyDescent="0.25">
      <c r="A153" s="4" t="str">
        <f t="shared" si="14"/>
        <v/>
      </c>
      <c r="B153" s="4"/>
      <c r="C153" s="7"/>
      <c r="D153" s="4"/>
      <c r="E153" s="4"/>
      <c r="F153" s="4"/>
      <c r="G153" s="4"/>
      <c r="H153" s="4"/>
      <c r="I153" s="4"/>
      <c r="J153" s="4"/>
      <c r="K153" s="5"/>
      <c r="L153" s="4" t="str">
        <f>IFERROR(VLOOKUP(J153,ciselnik!$E$1:$F$6,2,0),"")</f>
        <v/>
      </c>
      <c r="M153" s="4" t="str">
        <f>IFERROR(VLOOKUP(I153,ciselnik!$J$2:$K$3,2,0),"")</f>
        <v/>
      </c>
      <c r="N153" s="4" t="str">
        <f>IFERROR(VLOOKUP(J153,ciselnik!$E$1:$G$6,3,0),"")</f>
        <v/>
      </c>
      <c r="O153" s="4" t="str">
        <f t="shared" si="12"/>
        <v/>
      </c>
      <c r="P153" s="4"/>
      <c r="Q153" s="4" t="str">
        <f>IFERROR(VLOOKUP(P153,ciselnik!A:C,3,0),"")</f>
        <v/>
      </c>
      <c r="R153" s="4" t="str">
        <f t="shared" si="13"/>
        <v/>
      </c>
      <c r="S153" s="4"/>
      <c r="T153" s="20"/>
      <c r="U153" s="20"/>
      <c r="V153" s="20"/>
      <c r="W153" s="20"/>
      <c r="X153" s="20"/>
      <c r="Y153" s="20"/>
      <c r="Z153" s="20"/>
      <c r="AA153" s="20"/>
      <c r="AB153" s="20"/>
      <c r="AC153" s="20"/>
      <c r="AD153" s="20"/>
      <c r="AE153" s="20"/>
      <c r="AF153" s="20"/>
      <c r="AG153" s="20"/>
      <c r="AH153" s="20"/>
      <c r="AI153" s="20"/>
    </row>
    <row r="154" spans="1:35" x14ac:dyDescent="0.25">
      <c r="A154" s="4" t="str">
        <f t="shared" si="14"/>
        <v/>
      </c>
      <c r="B154" s="4"/>
      <c r="C154" s="7"/>
      <c r="D154" s="4"/>
      <c r="E154" s="4"/>
      <c r="F154" s="4"/>
      <c r="G154" s="4"/>
      <c r="H154" s="4"/>
      <c r="I154" s="4"/>
      <c r="J154" s="4"/>
      <c r="K154" s="5"/>
      <c r="L154" s="4" t="str">
        <f>IFERROR(VLOOKUP(J154,ciselnik!$E$1:$F$6,2,0),"")</f>
        <v/>
      </c>
      <c r="M154" s="4" t="str">
        <f>IFERROR(VLOOKUP(I154,ciselnik!$J$2:$K$3,2,0),"")</f>
        <v/>
      </c>
      <c r="N154" s="4" t="str">
        <f>IFERROR(VLOOKUP(J154,ciselnik!$E$1:$G$6,3,0),"")</f>
        <v/>
      </c>
      <c r="O154" s="4" t="str">
        <f t="shared" si="12"/>
        <v/>
      </c>
      <c r="P154" s="4"/>
      <c r="Q154" s="4" t="str">
        <f>IFERROR(VLOOKUP(P154,ciselnik!A:C,3,0),"")</f>
        <v/>
      </c>
      <c r="R154" s="4" t="str">
        <f t="shared" si="13"/>
        <v/>
      </c>
      <c r="S154" s="4"/>
      <c r="T154" s="20"/>
      <c r="U154" s="20"/>
      <c r="V154" s="20"/>
      <c r="W154" s="20"/>
      <c r="X154" s="20"/>
      <c r="Y154" s="20"/>
      <c r="Z154" s="20"/>
      <c r="AA154" s="20"/>
      <c r="AB154" s="20"/>
      <c r="AC154" s="20"/>
      <c r="AD154" s="20"/>
      <c r="AE154" s="20"/>
      <c r="AF154" s="20"/>
      <c r="AG154" s="20"/>
      <c r="AH154" s="20"/>
      <c r="AI154" s="20"/>
    </row>
    <row r="155" spans="1:35" x14ac:dyDescent="0.25">
      <c r="A155" s="4" t="str">
        <f t="shared" si="14"/>
        <v/>
      </c>
      <c r="B155" s="4"/>
      <c r="C155" s="7"/>
      <c r="D155" s="4"/>
      <c r="E155" s="4"/>
      <c r="F155" s="4"/>
      <c r="G155" s="4"/>
      <c r="H155" s="4"/>
      <c r="I155" s="4"/>
      <c r="J155" s="4"/>
      <c r="K155" s="5"/>
      <c r="L155" s="4" t="str">
        <f>IFERROR(VLOOKUP(J155,ciselnik!$E$1:$F$6,2,0),"")</f>
        <v/>
      </c>
      <c r="M155" s="4" t="str">
        <f>IFERROR(VLOOKUP(I155,ciselnik!$J$2:$K$3,2,0),"")</f>
        <v/>
      </c>
      <c r="N155" s="4" t="str">
        <f>IFERROR(VLOOKUP(J155,ciselnik!$E$1:$G$6,3,0),"")</f>
        <v/>
      </c>
      <c r="O155" s="4" t="str">
        <f t="shared" si="12"/>
        <v/>
      </c>
      <c r="P155" s="4"/>
      <c r="Q155" s="4" t="str">
        <f>IFERROR(VLOOKUP(P155,ciselnik!A:C,3,0),"")</f>
        <v/>
      </c>
      <c r="R155" s="4" t="str">
        <f t="shared" si="13"/>
        <v/>
      </c>
      <c r="S155" s="4"/>
      <c r="T155" s="20"/>
      <c r="U155" s="20"/>
      <c r="V155" s="20"/>
      <c r="W155" s="20"/>
      <c r="X155" s="20"/>
      <c r="Y155" s="20"/>
      <c r="Z155" s="20"/>
      <c r="AA155" s="20"/>
      <c r="AB155" s="20"/>
      <c r="AC155" s="20"/>
      <c r="AD155" s="20"/>
      <c r="AE155" s="20"/>
      <c r="AF155" s="20"/>
      <c r="AG155" s="20"/>
      <c r="AH155" s="20"/>
      <c r="AI155" s="20"/>
    </row>
    <row r="156" spans="1:35" x14ac:dyDescent="0.25">
      <c r="A156" s="4" t="str">
        <f t="shared" si="14"/>
        <v/>
      </c>
      <c r="B156" s="4"/>
      <c r="C156" s="7"/>
      <c r="D156" s="4"/>
      <c r="E156" s="4"/>
      <c r="F156" s="4"/>
      <c r="G156" s="4"/>
      <c r="H156" s="4"/>
      <c r="I156" s="4"/>
      <c r="J156" s="4"/>
      <c r="K156" s="5"/>
      <c r="L156" s="4" t="str">
        <f>IFERROR(VLOOKUP(J156,ciselnik!$E$1:$F$6,2,0),"")</f>
        <v/>
      </c>
      <c r="M156" s="4" t="str">
        <f>IFERROR(VLOOKUP(I156,ciselnik!$J$2:$K$3,2,0),"")</f>
        <v/>
      </c>
      <c r="N156" s="4" t="str">
        <f>IFERROR(VLOOKUP(J156,ciselnik!$E$1:$G$6,3,0),"")</f>
        <v/>
      </c>
      <c r="O156" s="4" t="str">
        <f t="shared" si="12"/>
        <v/>
      </c>
      <c r="P156" s="4"/>
      <c r="Q156" s="4" t="str">
        <f>IFERROR(VLOOKUP(P156,ciselnik!A:C,3,0),"")</f>
        <v/>
      </c>
      <c r="R156" s="4" t="str">
        <f t="shared" si="13"/>
        <v/>
      </c>
      <c r="S156" s="4"/>
      <c r="T156" s="20"/>
      <c r="U156" s="20"/>
      <c r="V156" s="20"/>
      <c r="W156" s="20"/>
      <c r="X156" s="20"/>
      <c r="Y156" s="20"/>
      <c r="Z156" s="20"/>
      <c r="AA156" s="20"/>
      <c r="AB156" s="20"/>
      <c r="AC156" s="20"/>
      <c r="AD156" s="20"/>
      <c r="AE156" s="20"/>
      <c r="AF156" s="20"/>
      <c r="AG156" s="20"/>
      <c r="AH156" s="20"/>
      <c r="AI156" s="20"/>
    </row>
    <row r="157" spans="1:35" x14ac:dyDescent="0.25">
      <c r="A157" s="4" t="str">
        <f t="shared" si="14"/>
        <v/>
      </c>
      <c r="B157" s="4"/>
      <c r="C157" s="7"/>
      <c r="D157" s="4"/>
      <c r="E157" s="4"/>
      <c r="F157" s="4"/>
      <c r="G157" s="4"/>
      <c r="H157" s="4"/>
      <c r="I157" s="4"/>
      <c r="J157" s="4"/>
      <c r="K157" s="5"/>
      <c r="L157" s="4" t="str">
        <f>IFERROR(VLOOKUP(J157,ciselnik!$E$1:$F$6,2,0),"")</f>
        <v/>
      </c>
      <c r="M157" s="4" t="str">
        <f>IFERROR(VLOOKUP(I157,ciselnik!$J$2:$K$3,2,0),"")</f>
        <v/>
      </c>
      <c r="N157" s="4" t="str">
        <f>IFERROR(VLOOKUP(J157,ciselnik!$E$1:$G$6,3,0),"")</f>
        <v/>
      </c>
      <c r="O157" s="4" t="str">
        <f t="shared" si="12"/>
        <v/>
      </c>
      <c r="P157" s="4"/>
      <c r="Q157" s="4" t="str">
        <f>IFERROR(VLOOKUP(P157,ciselnik!A:C,3,0),"")</f>
        <v/>
      </c>
      <c r="R157" s="4" t="str">
        <f t="shared" si="13"/>
        <v/>
      </c>
      <c r="S157" s="4"/>
      <c r="T157" s="20"/>
      <c r="U157" s="20"/>
      <c r="V157" s="20"/>
      <c r="W157" s="20"/>
      <c r="X157" s="20"/>
      <c r="Y157" s="20"/>
      <c r="Z157" s="20"/>
      <c r="AA157" s="20"/>
      <c r="AB157" s="20"/>
      <c r="AC157" s="20"/>
      <c r="AD157" s="20"/>
      <c r="AE157" s="20"/>
      <c r="AF157" s="20"/>
      <c r="AG157" s="20"/>
      <c r="AH157" s="20"/>
      <c r="AI157" s="20"/>
    </row>
    <row r="158" spans="1:35" x14ac:dyDescent="0.25">
      <c r="A158" s="4" t="str">
        <f t="shared" si="14"/>
        <v/>
      </c>
      <c r="B158" s="4"/>
      <c r="C158" s="7"/>
      <c r="D158" s="4"/>
      <c r="E158" s="4"/>
      <c r="F158" s="4"/>
      <c r="G158" s="4"/>
      <c r="H158" s="4"/>
      <c r="I158" s="4"/>
      <c r="J158" s="4"/>
      <c r="K158" s="5"/>
      <c r="L158" s="4" t="str">
        <f>IFERROR(VLOOKUP(J158,ciselnik!$E$1:$F$6,2,0),"")</f>
        <v/>
      </c>
      <c r="M158" s="4" t="str">
        <f>IFERROR(VLOOKUP(I158,ciselnik!$J$2:$K$3,2,0),"")</f>
        <v/>
      </c>
      <c r="N158" s="4" t="str">
        <f>IFERROR(VLOOKUP(J158,ciselnik!$E$1:$G$6,3,0),"")</f>
        <v/>
      </c>
      <c r="O158" s="4" t="str">
        <f t="shared" si="12"/>
        <v/>
      </c>
      <c r="P158" s="4"/>
      <c r="Q158" s="4" t="str">
        <f>IFERROR(VLOOKUP(P158,ciselnik!A:C,3,0),"")</f>
        <v/>
      </c>
      <c r="R158" s="4" t="str">
        <f t="shared" si="13"/>
        <v/>
      </c>
      <c r="S158" s="4"/>
      <c r="T158" s="20"/>
      <c r="U158" s="20"/>
      <c r="V158" s="20"/>
      <c r="W158" s="20"/>
      <c r="X158" s="20"/>
      <c r="Y158" s="20"/>
      <c r="Z158" s="20"/>
      <c r="AA158" s="20"/>
      <c r="AB158" s="20"/>
      <c r="AC158" s="20"/>
      <c r="AD158" s="20"/>
      <c r="AE158" s="20"/>
      <c r="AF158" s="20"/>
      <c r="AG158" s="20"/>
      <c r="AH158" s="20"/>
      <c r="AI158" s="20"/>
    </row>
    <row r="159" spans="1:35" x14ac:dyDescent="0.25">
      <c r="A159" s="4" t="str">
        <f t="shared" si="14"/>
        <v/>
      </c>
      <c r="B159" s="4"/>
      <c r="C159" s="7"/>
      <c r="D159" s="4"/>
      <c r="E159" s="4"/>
      <c r="F159" s="4"/>
      <c r="G159" s="4"/>
      <c r="H159" s="4"/>
      <c r="I159" s="4"/>
      <c r="J159" s="4"/>
      <c r="K159" s="5"/>
      <c r="L159" s="4" t="str">
        <f>IFERROR(VLOOKUP(J159,ciselnik!$E$1:$F$6,2,0),"")</f>
        <v/>
      </c>
      <c r="M159" s="4" t="str">
        <f>IFERROR(VLOOKUP(I159,ciselnik!$J$2:$K$3,2,0),"")</f>
        <v/>
      </c>
      <c r="N159" s="4" t="str">
        <f>IFERROR(VLOOKUP(J159,ciselnik!$E$1:$G$6,3,0),"")</f>
        <v/>
      </c>
      <c r="O159" s="4" t="str">
        <f t="shared" si="12"/>
        <v/>
      </c>
      <c r="P159" s="4"/>
      <c r="Q159" s="4" t="str">
        <f>IFERROR(VLOOKUP(P159,ciselnik!A:C,3,0),"")</f>
        <v/>
      </c>
      <c r="R159" s="4" t="str">
        <f t="shared" si="13"/>
        <v/>
      </c>
      <c r="S159" s="4"/>
      <c r="T159" s="20"/>
      <c r="U159" s="20"/>
      <c r="V159" s="20"/>
      <c r="W159" s="20"/>
      <c r="X159" s="20"/>
      <c r="Y159" s="20"/>
      <c r="Z159" s="20"/>
      <c r="AA159" s="20"/>
      <c r="AB159" s="20"/>
      <c r="AC159" s="20"/>
      <c r="AD159" s="20"/>
      <c r="AE159" s="20"/>
      <c r="AF159" s="20"/>
      <c r="AG159" s="20"/>
      <c r="AH159" s="20"/>
      <c r="AI159" s="20"/>
    </row>
    <row r="160" spans="1:35" x14ac:dyDescent="0.25">
      <c r="A160" s="4" t="str">
        <f t="shared" si="14"/>
        <v/>
      </c>
      <c r="B160" s="4"/>
      <c r="C160" s="7"/>
      <c r="D160" s="4"/>
      <c r="E160" s="4"/>
      <c r="F160" s="4"/>
      <c r="G160" s="4"/>
      <c r="H160" s="4"/>
      <c r="I160" s="4"/>
      <c r="J160" s="4"/>
      <c r="K160" s="5"/>
      <c r="L160" s="4" t="str">
        <f>IFERROR(VLOOKUP(J160,ciselnik!$E$1:$F$6,2,0),"")</f>
        <v/>
      </c>
      <c r="M160" s="4" t="str">
        <f>IFERROR(VLOOKUP(I160,ciselnik!$J$2:$K$3,2,0),"")</f>
        <v/>
      </c>
      <c r="N160" s="4" t="str">
        <f>IFERROR(VLOOKUP(J160,ciselnik!$E$1:$G$6,3,0),"")</f>
        <v/>
      </c>
      <c r="O160" s="4" t="str">
        <f t="shared" si="12"/>
        <v/>
      </c>
      <c r="P160" s="4"/>
      <c r="Q160" s="4" t="str">
        <f>IFERROR(VLOOKUP(P160,ciselnik!A:C,3,0),"")</f>
        <v/>
      </c>
      <c r="R160" s="4" t="str">
        <f t="shared" si="13"/>
        <v/>
      </c>
      <c r="S160" s="4"/>
      <c r="T160" s="20"/>
      <c r="U160" s="20"/>
      <c r="V160" s="20"/>
      <c r="W160" s="20"/>
      <c r="X160" s="20"/>
      <c r="Y160" s="20"/>
      <c r="Z160" s="20"/>
      <c r="AA160" s="20"/>
      <c r="AB160" s="20"/>
      <c r="AC160" s="20"/>
      <c r="AD160" s="20"/>
      <c r="AE160" s="20"/>
      <c r="AF160" s="20"/>
      <c r="AG160" s="20"/>
      <c r="AH160" s="20"/>
      <c r="AI160" s="20"/>
    </row>
    <row r="161" spans="1:35" x14ac:dyDescent="0.25">
      <c r="A161" s="4" t="str">
        <f t="shared" si="14"/>
        <v/>
      </c>
      <c r="B161" s="4"/>
      <c r="C161" s="7"/>
      <c r="D161" s="4"/>
      <c r="E161" s="4"/>
      <c r="F161" s="4"/>
      <c r="G161" s="4"/>
      <c r="H161" s="4"/>
      <c r="I161" s="4"/>
      <c r="J161" s="4"/>
      <c r="K161" s="5"/>
      <c r="L161" s="4" t="str">
        <f>IFERROR(VLOOKUP(J161,ciselnik!$E$1:$F$6,2,0),"")</f>
        <v/>
      </c>
      <c r="M161" s="4" t="str">
        <f>IFERROR(VLOOKUP(I161,ciselnik!$J$2:$K$3,2,0),"")</f>
        <v/>
      </c>
      <c r="N161" s="4" t="str">
        <f>IFERROR(VLOOKUP(J161,ciselnik!$E$1:$G$6,3,0),"")</f>
        <v/>
      </c>
      <c r="O161" s="4" t="str">
        <f t="shared" ref="O161:O168" si="15">IF(C161&lt;&gt;"","Připojení mikrozdroje (MS) na hladině NN ve stávajícím OM k datu "&amp;DAY(K161)&amp;"."&amp;MONTH(K161)&amp;"."&amp;YEAR(K161)&amp;". EAN "&amp;C161&amp;". Žádám o aktualizaci dat v CS OTE. Děkuji.","")</f>
        <v/>
      </c>
      <c r="P161" s="4"/>
      <c r="Q161" s="4" t="str">
        <f>IFERROR(VLOOKUP(P161,ciselnik!A:C,3,0),"")</f>
        <v/>
      </c>
      <c r="R161" s="4" t="str">
        <f t="shared" si="13"/>
        <v/>
      </c>
      <c r="S161" s="4"/>
      <c r="T161" s="20"/>
      <c r="U161" s="20"/>
      <c r="V161" s="20"/>
      <c r="W161" s="20"/>
      <c r="X161" s="20"/>
      <c r="Y161" s="20"/>
      <c r="Z161" s="20"/>
      <c r="AA161" s="20"/>
      <c r="AB161" s="20"/>
      <c r="AC161" s="20"/>
      <c r="AD161" s="20"/>
      <c r="AE161" s="20"/>
      <c r="AF161" s="20"/>
      <c r="AG161" s="20"/>
      <c r="AH161" s="20"/>
      <c r="AI161" s="20"/>
    </row>
    <row r="162" spans="1:35" x14ac:dyDescent="0.25">
      <c r="A162" s="4" t="str">
        <f t="shared" si="14"/>
        <v/>
      </c>
      <c r="B162" s="4"/>
      <c r="C162" s="7"/>
      <c r="D162" s="4"/>
      <c r="E162" s="4"/>
      <c r="F162" s="4"/>
      <c r="G162" s="4"/>
      <c r="H162" s="4"/>
      <c r="I162" s="4"/>
      <c r="J162" s="4"/>
      <c r="K162" s="5"/>
      <c r="L162" s="4" t="str">
        <f>IFERROR(VLOOKUP(J162,ciselnik!$E$1:$F$6,2,0),"")</f>
        <v/>
      </c>
      <c r="M162" s="4" t="str">
        <f>IFERROR(VLOOKUP(I162,ciselnik!$J$2:$K$3,2,0),"")</f>
        <v/>
      </c>
      <c r="N162" s="4" t="str">
        <f>IFERROR(VLOOKUP(J162,ciselnik!$E$1:$G$6,3,0),"")</f>
        <v/>
      </c>
      <c r="O162" s="4" t="str">
        <f t="shared" si="15"/>
        <v/>
      </c>
      <c r="P162" s="4"/>
      <c r="Q162" s="4" t="str">
        <f>IFERROR(VLOOKUP(P162,ciselnik!A:C,3,0),"")</f>
        <v/>
      </c>
      <c r="R162" s="4" t="str">
        <f t="shared" si="13"/>
        <v/>
      </c>
      <c r="S162" s="4"/>
      <c r="T162" s="20"/>
      <c r="U162" s="20"/>
      <c r="V162" s="20"/>
      <c r="W162" s="20"/>
      <c r="X162" s="20"/>
      <c r="Y162" s="20"/>
      <c r="Z162" s="20"/>
      <c r="AA162" s="20"/>
      <c r="AB162" s="20"/>
      <c r="AC162" s="20"/>
      <c r="AD162" s="20"/>
      <c r="AE162" s="20"/>
      <c r="AF162" s="20"/>
      <c r="AG162" s="20"/>
      <c r="AH162" s="20"/>
      <c r="AI162" s="20"/>
    </row>
    <row r="163" spans="1:35" x14ac:dyDescent="0.25">
      <c r="A163" s="4" t="str">
        <f t="shared" si="14"/>
        <v/>
      </c>
      <c r="B163" s="4"/>
      <c r="C163" s="7"/>
      <c r="D163" s="4"/>
      <c r="E163" s="4"/>
      <c r="F163" s="4"/>
      <c r="G163" s="4"/>
      <c r="H163" s="4"/>
      <c r="I163" s="4"/>
      <c r="J163" s="4"/>
      <c r="K163" s="5"/>
      <c r="L163" s="4" t="str">
        <f>IFERROR(VLOOKUP(J163,ciselnik!$E$1:$F$6,2,0),"")</f>
        <v/>
      </c>
      <c r="M163" s="4" t="str">
        <f>IFERROR(VLOOKUP(I163,ciselnik!$J$2:$K$3,2,0),"")</f>
        <v/>
      </c>
      <c r="N163" s="4" t="str">
        <f>IFERROR(VLOOKUP(J163,ciselnik!$E$1:$G$6,3,0),"")</f>
        <v/>
      </c>
      <c r="O163" s="4" t="str">
        <f t="shared" si="15"/>
        <v/>
      </c>
      <c r="P163" s="4"/>
      <c r="Q163" s="4" t="str">
        <f>IFERROR(VLOOKUP(P163,ciselnik!A:C,3,0),"")</f>
        <v/>
      </c>
      <c r="R163" s="4" t="str">
        <f t="shared" si="13"/>
        <v/>
      </c>
      <c r="S163" s="4"/>
      <c r="T163" s="20"/>
      <c r="U163" s="20"/>
      <c r="V163" s="20"/>
      <c r="W163" s="20"/>
      <c r="X163" s="20"/>
      <c r="Y163" s="20"/>
      <c r="Z163" s="20"/>
      <c r="AA163" s="20"/>
      <c r="AB163" s="20"/>
      <c r="AC163" s="20"/>
      <c r="AD163" s="20"/>
      <c r="AE163" s="20"/>
      <c r="AF163" s="20"/>
      <c r="AG163" s="20"/>
      <c r="AH163" s="20"/>
      <c r="AI163" s="20"/>
    </row>
    <row r="164" spans="1:35" x14ac:dyDescent="0.25">
      <c r="A164" s="4" t="str">
        <f t="shared" si="14"/>
        <v/>
      </c>
      <c r="B164" s="4"/>
      <c r="C164" s="7"/>
      <c r="D164" s="4"/>
      <c r="E164" s="4"/>
      <c r="F164" s="4"/>
      <c r="G164" s="4"/>
      <c r="H164" s="4"/>
      <c r="I164" s="4"/>
      <c r="J164" s="4"/>
      <c r="K164" s="5"/>
      <c r="L164" s="4" t="str">
        <f>IFERROR(VLOOKUP(J164,ciselnik!$E$1:$F$6,2,0),"")</f>
        <v/>
      </c>
      <c r="M164" s="4" t="str">
        <f>IFERROR(VLOOKUP(I164,ciselnik!$J$2:$K$3,2,0),"")</f>
        <v/>
      </c>
      <c r="N164" s="4" t="str">
        <f>IFERROR(VLOOKUP(J164,ciselnik!$E$1:$G$6,3,0),"")</f>
        <v/>
      </c>
      <c r="O164" s="4" t="str">
        <f t="shared" si="15"/>
        <v/>
      </c>
      <c r="P164" s="4"/>
      <c r="Q164" s="4" t="str">
        <f>IFERROR(VLOOKUP(P164,ciselnik!A:C,3,0),"")</f>
        <v/>
      </c>
      <c r="R164" s="4" t="str">
        <f t="shared" si="13"/>
        <v/>
      </c>
      <c r="S164" s="4"/>
      <c r="T164" s="20"/>
      <c r="U164" s="20"/>
      <c r="V164" s="20"/>
      <c r="W164" s="20"/>
      <c r="X164" s="20"/>
      <c r="Y164" s="20"/>
      <c r="Z164" s="20"/>
      <c r="AA164" s="20"/>
      <c r="AB164" s="20"/>
      <c r="AC164" s="20"/>
      <c r="AD164" s="20"/>
      <c r="AE164" s="20"/>
      <c r="AF164" s="20"/>
      <c r="AG164" s="20"/>
      <c r="AH164" s="20"/>
      <c r="AI164" s="20"/>
    </row>
    <row r="165" spans="1:35" x14ac:dyDescent="0.25">
      <c r="A165" s="4" t="str">
        <f t="shared" si="14"/>
        <v/>
      </c>
      <c r="B165" s="4"/>
      <c r="C165" s="7"/>
      <c r="D165" s="4"/>
      <c r="E165" s="4"/>
      <c r="F165" s="4"/>
      <c r="G165" s="4"/>
      <c r="H165" s="4"/>
      <c r="I165" s="4"/>
      <c r="J165" s="4"/>
      <c r="K165" s="5"/>
      <c r="L165" s="4" t="str">
        <f>IFERROR(VLOOKUP(J165,ciselnik!$E$1:$F$6,2,0),"")</f>
        <v/>
      </c>
      <c r="M165" s="4" t="str">
        <f>IFERROR(VLOOKUP(I165,ciselnik!$J$2:$K$3,2,0),"")</f>
        <v/>
      </c>
      <c r="N165" s="4" t="str">
        <f>IFERROR(VLOOKUP(J165,ciselnik!$E$1:$G$6,3,0),"")</f>
        <v/>
      </c>
      <c r="O165" s="4" t="str">
        <f t="shared" si="15"/>
        <v/>
      </c>
      <c r="P165" s="4"/>
      <c r="Q165" s="4" t="str">
        <f>IFERROR(VLOOKUP(P165,ciselnik!A:C,3,0),"")</f>
        <v/>
      </c>
      <c r="R165" s="4" t="str">
        <f t="shared" si="13"/>
        <v/>
      </c>
      <c r="S165" s="4"/>
      <c r="T165" s="20"/>
      <c r="U165" s="20"/>
      <c r="V165" s="20"/>
      <c r="W165" s="20"/>
      <c r="X165" s="20"/>
      <c r="Y165" s="20"/>
      <c r="Z165" s="20"/>
      <c r="AA165" s="20"/>
      <c r="AB165" s="20"/>
      <c r="AC165" s="20"/>
      <c r="AD165" s="20"/>
      <c r="AE165" s="20"/>
      <c r="AF165" s="20"/>
      <c r="AG165" s="20"/>
      <c r="AH165" s="20"/>
      <c r="AI165" s="20"/>
    </row>
    <row r="166" spans="1:35" x14ac:dyDescent="0.25">
      <c r="A166" s="4" t="str">
        <f t="shared" si="14"/>
        <v/>
      </c>
      <c r="B166" s="4"/>
      <c r="C166" s="7"/>
      <c r="D166" s="4"/>
      <c r="E166" s="4"/>
      <c r="F166" s="4"/>
      <c r="G166" s="4"/>
      <c r="H166" s="4"/>
      <c r="I166" s="4"/>
      <c r="J166" s="4"/>
      <c r="K166" s="5"/>
      <c r="L166" s="4" t="str">
        <f>IFERROR(VLOOKUP(J166,ciselnik!$E$1:$F$6,2,0),"")</f>
        <v/>
      </c>
      <c r="M166" s="4" t="str">
        <f>IFERROR(VLOOKUP(I166,ciselnik!$J$2:$K$3,2,0),"")</f>
        <v/>
      </c>
      <c r="N166" s="4" t="str">
        <f>IFERROR(VLOOKUP(J166,ciselnik!$E$1:$G$6,3,0),"")</f>
        <v/>
      </c>
      <c r="O166" s="4" t="str">
        <f t="shared" si="15"/>
        <v/>
      </c>
      <c r="P166" s="4"/>
      <c r="Q166" s="4" t="str">
        <f>IFERROR(VLOOKUP(P166,ciselnik!A:C,3,0),"")</f>
        <v/>
      </c>
      <c r="R166" s="4" t="str">
        <f t="shared" si="13"/>
        <v/>
      </c>
      <c r="S166" s="4"/>
      <c r="T166" s="20"/>
      <c r="U166" s="20"/>
      <c r="V166" s="20"/>
      <c r="W166" s="20"/>
      <c r="X166" s="20"/>
      <c r="Y166" s="20"/>
      <c r="Z166" s="20"/>
      <c r="AA166" s="20"/>
      <c r="AB166" s="20"/>
      <c r="AC166" s="20"/>
      <c r="AD166" s="20"/>
      <c r="AE166" s="20"/>
      <c r="AF166" s="20"/>
      <c r="AG166" s="20"/>
      <c r="AH166" s="20"/>
      <c r="AI166" s="20"/>
    </row>
    <row r="167" spans="1:35" x14ac:dyDescent="0.25">
      <c r="A167" s="4" t="str">
        <f t="shared" si="14"/>
        <v/>
      </c>
      <c r="B167" s="4"/>
      <c r="C167" s="7"/>
      <c r="D167" s="4"/>
      <c r="E167" s="4"/>
      <c r="F167" s="4"/>
      <c r="G167" s="4"/>
      <c r="H167" s="4"/>
      <c r="I167" s="4"/>
      <c r="J167" s="4"/>
      <c r="K167" s="5"/>
      <c r="L167" s="4" t="str">
        <f>IFERROR(VLOOKUP(J167,ciselnik!$E$1:$F$6,2,0),"")</f>
        <v/>
      </c>
      <c r="M167" s="4" t="str">
        <f>IFERROR(VLOOKUP(I167,ciselnik!$J$2:$K$3,2,0),"")</f>
        <v/>
      </c>
      <c r="N167" s="4" t="str">
        <f>IFERROR(VLOOKUP(J167,ciselnik!$E$1:$G$6,3,0),"")</f>
        <v/>
      </c>
      <c r="O167" s="4" t="str">
        <f t="shared" si="15"/>
        <v/>
      </c>
      <c r="P167" s="4"/>
      <c r="Q167" s="4" t="str">
        <f>IFERROR(VLOOKUP(P167,ciselnik!A:C,3,0),"")</f>
        <v/>
      </c>
      <c r="R167" s="4" t="str">
        <f t="shared" si="13"/>
        <v/>
      </c>
      <c r="S167" s="4"/>
      <c r="T167" s="20"/>
      <c r="U167" s="20"/>
      <c r="V167" s="20"/>
      <c r="W167" s="20"/>
      <c r="X167" s="20"/>
      <c r="Y167" s="20"/>
      <c r="Z167" s="20"/>
      <c r="AA167" s="20"/>
      <c r="AB167" s="20"/>
      <c r="AC167" s="20"/>
      <c r="AD167" s="20"/>
      <c r="AE167" s="20"/>
      <c r="AF167" s="20"/>
      <c r="AG167" s="20"/>
      <c r="AH167" s="20"/>
      <c r="AI167" s="20"/>
    </row>
    <row r="168" spans="1:35" x14ac:dyDescent="0.25">
      <c r="A168" s="4" t="str">
        <f t="shared" si="14"/>
        <v/>
      </c>
      <c r="B168" s="4"/>
      <c r="C168" s="7"/>
      <c r="D168" s="4"/>
      <c r="E168" s="4"/>
      <c r="F168" s="4"/>
      <c r="G168" s="4"/>
      <c r="H168" s="4"/>
      <c r="I168" s="4"/>
      <c r="J168" s="4"/>
      <c r="K168" s="5"/>
      <c r="L168" s="4" t="str">
        <f>IFERROR(VLOOKUP(J168,ciselnik!$E$1:$F$6,2,0),"")</f>
        <v/>
      </c>
      <c r="M168" s="4" t="str">
        <f>IFERROR(VLOOKUP(I168,ciselnik!$J$2:$K$3,2,0),"")</f>
        <v/>
      </c>
      <c r="N168" s="4" t="str">
        <f>IFERROR(VLOOKUP(J168,ciselnik!$E$1:$G$6,3,0),"")</f>
        <v/>
      </c>
      <c r="O168" s="4" t="str">
        <f t="shared" si="15"/>
        <v/>
      </c>
      <c r="P168" s="4"/>
      <c r="Q168" s="4" t="str">
        <f>IFERROR(VLOOKUP(P168,ciselnik!A:C,3,0),"")</f>
        <v/>
      </c>
      <c r="R168" s="4" t="str">
        <f t="shared" si="13"/>
        <v/>
      </c>
      <c r="S168" s="4"/>
      <c r="T168" s="20"/>
      <c r="U168" s="20"/>
      <c r="V168" s="20"/>
      <c r="W168" s="20"/>
      <c r="X168" s="20"/>
      <c r="Y168" s="20"/>
      <c r="Z168" s="20"/>
      <c r="AA168" s="20"/>
      <c r="AB168" s="20"/>
      <c r="AC168" s="20"/>
      <c r="AD168" s="20"/>
      <c r="AE168" s="20"/>
      <c r="AF168" s="20"/>
      <c r="AG168" s="20"/>
      <c r="AH168" s="20"/>
      <c r="AI168" s="20"/>
    </row>
  </sheetData>
  <dataValidations count="6">
    <dataValidation type="list" allowBlank="1" showInputMessage="1" showErrorMessage="1" sqref="P2:P168" xr:uid="{4BC51CDA-3EDC-45EA-8ACD-0F5CBA24CD67}">
      <formula1>obchodnik</formula1>
    </dataValidation>
    <dataValidation type="list" allowBlank="1" showInputMessage="1" showErrorMessage="1" sqref="J2:J168" xr:uid="{E3D058FD-2062-4027-9C61-BD14FB90A8D9}">
      <formula1>reas</formula1>
    </dataValidation>
    <dataValidation type="list" allowBlank="1" showInputMessage="1" showErrorMessage="1" sqref="I2:I168" xr:uid="{67D4FDF1-4D5F-452A-9FF3-22360329E2C6}">
      <formula1>typSmluvUctu</formula1>
    </dataValidation>
    <dataValidation type="date" allowBlank="1" showInputMessage="1" showErrorMessage="1" sqref="K2:K168" xr:uid="{168D49A2-3AE9-44C6-AB50-3E3FE5D5103A}">
      <formula1>43831</formula1>
      <formula2>46022</formula2>
    </dataValidation>
    <dataValidation type="textLength" allowBlank="1" showInputMessage="1" showErrorMessage="1" sqref="C2:D168" xr:uid="{7786DCF3-A278-4B1C-9220-77CFF63FC770}">
      <formula1>18</formula1>
      <formula2>18</formula2>
    </dataValidation>
    <dataValidation type="list" allowBlank="1" showInputMessage="1" showErrorMessage="1" sqref="B2:B168" xr:uid="{3B7AE66C-42A6-4148-9B32-D80D3B167F5B}">
      <formula1>MikroTeam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339C11-81E2-41A9-A8D7-2F4B3A822058}">
  <sheetPr codeName="List2"/>
  <dimension ref="A1:G188"/>
  <sheetViews>
    <sheetView topLeftCell="A28" workbookViewId="0">
      <selection activeCell="A40" sqref="A40:E42"/>
    </sheetView>
  </sheetViews>
  <sheetFormatPr defaultRowHeight="15" x14ac:dyDescent="0.25"/>
  <cols>
    <col min="1" max="1" width="41.42578125" bestFit="1" customWidth="1"/>
    <col min="2" max="2" width="14" bestFit="1" customWidth="1"/>
    <col min="3" max="3" width="16.5703125" bestFit="1" customWidth="1"/>
    <col min="4" max="5" width="38.85546875" bestFit="1" customWidth="1"/>
    <col min="6" max="7" width="11.85546875" bestFit="1" customWidth="1"/>
  </cols>
  <sheetData>
    <row r="1" spans="1:7" x14ac:dyDescent="0.25">
      <c r="A1" t="s">
        <v>11</v>
      </c>
      <c r="B1" t="s">
        <v>12</v>
      </c>
      <c r="C1" t="s">
        <v>13</v>
      </c>
      <c r="D1" t="s">
        <v>14</v>
      </c>
      <c r="E1" t="s">
        <v>482</v>
      </c>
      <c r="F1" t="s">
        <v>483</v>
      </c>
      <c r="G1" t="s">
        <v>484</v>
      </c>
    </row>
    <row r="2" spans="1:7" x14ac:dyDescent="0.25">
      <c r="A2" t="s">
        <v>18</v>
      </c>
      <c r="D2" t="s">
        <v>19</v>
      </c>
      <c r="E2" t="str">
        <f>TRIM(D2)</f>
        <v>vanova@ah-energy.cz</v>
      </c>
      <c r="F2">
        <f>COUNTIF(A:A,A2)</f>
        <v>1</v>
      </c>
      <c r="G2" s="3" t="e">
        <f ca="1">[1]!ConcatenateIf($A$1:$A$188,A2,$E$1:$E$188,";")</f>
        <v>#NAME?</v>
      </c>
    </row>
    <row r="3" spans="1:7" x14ac:dyDescent="0.25">
      <c r="A3" t="s">
        <v>15</v>
      </c>
      <c r="B3" t="s">
        <v>16</v>
      </c>
      <c r="C3">
        <v>13410640</v>
      </c>
      <c r="D3" t="s">
        <v>17</v>
      </c>
      <c r="E3" t="str">
        <f t="shared" ref="E3:E66" si="0">TRIM(D3)</f>
        <v>obchod@ah-energy.cz</v>
      </c>
      <c r="F3">
        <f t="shared" ref="F3:F66" si="1">COUNTIF(A:A,A3)</f>
        <v>1</v>
      </c>
      <c r="G3" s="3" t="e">
        <f ca="1">[1]!ConcatenateIf($A$1:$A$188,A3,$E$1:$E$188,";")</f>
        <v>#NAME?</v>
      </c>
    </row>
    <row r="4" spans="1:7" x14ac:dyDescent="0.25">
      <c r="A4" t="s">
        <v>475</v>
      </c>
      <c r="B4" t="s">
        <v>476</v>
      </c>
      <c r="C4">
        <v>13887866</v>
      </c>
      <c r="D4" t="s">
        <v>22</v>
      </c>
      <c r="E4" t="str">
        <f t="shared" si="0"/>
        <v>marek.struna@alpiq.com</v>
      </c>
      <c r="F4">
        <f t="shared" si="1"/>
        <v>2</v>
      </c>
      <c r="G4" s="3" t="e">
        <f ca="1">[1]!ConcatenateIf($A$1:$A$188,A4,$E$1:$E$188,";")</f>
        <v>#NAME?</v>
      </c>
    </row>
    <row r="5" spans="1:7" x14ac:dyDescent="0.25">
      <c r="A5" t="s">
        <v>475</v>
      </c>
      <c r="D5" t="s">
        <v>477</v>
      </c>
      <c r="E5" t="str">
        <f t="shared" si="0"/>
        <v>simona.michalcova@alpiq.com</v>
      </c>
      <c r="F5">
        <f t="shared" si="1"/>
        <v>2</v>
      </c>
      <c r="G5" s="3" t="e">
        <f ca="1">[1]!ConcatenateIf($A$1:$A$188,A5,$E$1:$E$188,";")</f>
        <v>#NAME?</v>
      </c>
    </row>
    <row r="6" spans="1:7" x14ac:dyDescent="0.25">
      <c r="A6" t="s">
        <v>20</v>
      </c>
      <c r="B6" t="s">
        <v>21</v>
      </c>
      <c r="C6">
        <v>20459889</v>
      </c>
      <c r="D6" t="s">
        <v>22</v>
      </c>
      <c r="E6" t="str">
        <f t="shared" si="0"/>
        <v>marek.struna@alpiq.com</v>
      </c>
      <c r="F6">
        <f t="shared" si="1"/>
        <v>2</v>
      </c>
      <c r="G6" s="3" t="e">
        <f ca="1">[1]!ConcatenateIf($A$1:$A$188,A6,$E$1:$E$188,";")</f>
        <v>#NAME?</v>
      </c>
    </row>
    <row r="7" spans="1:7" x14ac:dyDescent="0.25">
      <c r="A7" t="s">
        <v>20</v>
      </c>
      <c r="D7" s="2" t="s">
        <v>485</v>
      </c>
      <c r="E7" s="1" t="str">
        <f t="shared" si="0"/>
        <v>eva.zemkova@alpiq.com</v>
      </c>
      <c r="F7">
        <f t="shared" si="1"/>
        <v>2</v>
      </c>
      <c r="G7" s="3" t="e">
        <f ca="1">[1]!ConcatenateIf($A$1:$A$188,A7,$E$1:$E$188,";")</f>
        <v>#NAME?</v>
      </c>
    </row>
    <row r="8" spans="1:7" x14ac:dyDescent="0.25">
      <c r="A8" t="s">
        <v>23</v>
      </c>
      <c r="B8" t="s">
        <v>24</v>
      </c>
      <c r="C8">
        <v>14236922</v>
      </c>
      <c r="D8" t="s">
        <v>25</v>
      </c>
      <c r="E8" t="str">
        <f t="shared" si="0"/>
        <v>distribucnipozadavky@ampermarket.cz</v>
      </c>
      <c r="F8">
        <f t="shared" si="1"/>
        <v>2</v>
      </c>
      <c r="G8" s="3" t="e">
        <f ca="1">[1]!ConcatenateIf($A$1:$A$188,A8,$E$1:$E$188,";")</f>
        <v>#NAME?</v>
      </c>
    </row>
    <row r="9" spans="1:7" x14ac:dyDescent="0.25">
      <c r="A9" t="s">
        <v>23</v>
      </c>
      <c r="D9" t="s">
        <v>26</v>
      </c>
      <c r="E9" t="str">
        <f t="shared" si="0"/>
        <v>zmena.dodavatele@ampermarket.cz</v>
      </c>
      <c r="F9">
        <f t="shared" si="1"/>
        <v>2</v>
      </c>
      <c r="G9" s="3" t="e">
        <f ca="1">[1]!ConcatenateIf($A$1:$A$188,A9,$E$1:$E$188,";")</f>
        <v>#NAME?</v>
      </c>
    </row>
    <row r="10" spans="1:7" x14ac:dyDescent="0.25">
      <c r="A10" t="s">
        <v>27</v>
      </c>
      <c r="B10" t="s">
        <v>28</v>
      </c>
      <c r="C10">
        <v>14580236</v>
      </c>
      <c r="D10" t="s">
        <v>29</v>
      </c>
      <c r="E10" t="str">
        <f t="shared" si="0"/>
        <v>info@apenergo.cz</v>
      </c>
      <c r="F10">
        <f t="shared" si="1"/>
        <v>1</v>
      </c>
      <c r="G10" s="3" t="e">
        <f ca="1">[1]!ConcatenateIf($A$1:$A$188,A10,$E$1:$E$188,";")</f>
        <v>#NAME?</v>
      </c>
    </row>
    <row r="11" spans="1:7" x14ac:dyDescent="0.25">
      <c r="A11" t="s">
        <v>30</v>
      </c>
      <c r="B11" t="s">
        <v>31</v>
      </c>
      <c r="C11">
        <v>14925897</v>
      </c>
      <c r="D11" t="s">
        <v>32</v>
      </c>
      <c r="E11" t="str">
        <f t="shared" si="0"/>
        <v>info@aplusenergie.cz</v>
      </c>
      <c r="F11">
        <f t="shared" si="1"/>
        <v>1</v>
      </c>
      <c r="G11" s="3" t="e">
        <f ca="1">[1]!ConcatenateIf($A$1:$A$188,A11,$E$1:$E$188,";")</f>
        <v>#NAME?</v>
      </c>
    </row>
    <row r="12" spans="1:7" x14ac:dyDescent="0.25">
      <c r="A12" t="s">
        <v>33</v>
      </c>
      <c r="B12" t="s">
        <v>34</v>
      </c>
      <c r="C12">
        <v>13068478</v>
      </c>
      <c r="D12" t="s">
        <v>35</v>
      </c>
      <c r="E12" t="str">
        <f t="shared" si="0"/>
        <v>energy@armexenergy.cz</v>
      </c>
      <c r="F12">
        <f t="shared" si="1"/>
        <v>1</v>
      </c>
      <c r="G12" s="3" t="e">
        <f ca="1">[1]!ConcatenateIf($A$1:$A$188,A12,$E$1:$E$188,";")</f>
        <v>#NAME?</v>
      </c>
    </row>
    <row r="13" spans="1:7" x14ac:dyDescent="0.25">
      <c r="A13" t="s">
        <v>36</v>
      </c>
      <c r="B13" t="s">
        <v>37</v>
      </c>
      <c r="C13">
        <v>14687993</v>
      </c>
      <c r="D13" t="s">
        <v>38</v>
      </c>
      <c r="E13" t="str">
        <f t="shared" si="0"/>
        <v>tomas.vicha@axpo.com</v>
      </c>
      <c r="F13">
        <f t="shared" si="1"/>
        <v>2</v>
      </c>
      <c r="G13" s="3" t="e">
        <f ca="1">[1]!ConcatenateIf($A$1:$A$188,A13,$E$1:$E$188,";")</f>
        <v>#NAME?</v>
      </c>
    </row>
    <row r="14" spans="1:7" x14ac:dyDescent="0.25">
      <c r="A14" t="s">
        <v>36</v>
      </c>
      <c r="D14" t="s">
        <v>39</v>
      </c>
      <c r="E14" t="str">
        <f t="shared" si="0"/>
        <v>Roman.Stuetz@axpo.com</v>
      </c>
      <c r="F14">
        <f t="shared" si="1"/>
        <v>2</v>
      </c>
      <c r="G14" s="3" t="e">
        <f ca="1">[1]!ConcatenateIf($A$1:$A$188,A14,$E$1:$E$188,";")</f>
        <v>#NAME?</v>
      </c>
    </row>
    <row r="15" spans="1:7" x14ac:dyDescent="0.25">
      <c r="A15" t="s">
        <v>40</v>
      </c>
      <c r="B15" t="s">
        <v>41</v>
      </c>
      <c r="C15" t="s">
        <v>42</v>
      </c>
      <c r="D15" t="s">
        <v>43</v>
      </c>
      <c r="E15" t="str">
        <f t="shared" si="0"/>
        <v>vypovedi@azenergies.cz</v>
      </c>
      <c r="F15">
        <f t="shared" si="1"/>
        <v>3</v>
      </c>
      <c r="G15" s="3" t="e">
        <f ca="1">[1]!ConcatenateIf($A$1:$A$188,A15,$E$1:$E$188,";")</f>
        <v>#NAME?</v>
      </c>
    </row>
    <row r="16" spans="1:7" x14ac:dyDescent="0.25">
      <c r="A16" t="s">
        <v>40</v>
      </c>
      <c r="D16" t="s">
        <v>44</v>
      </c>
      <c r="E16" t="str">
        <f t="shared" si="0"/>
        <v>brehovska@azenergies.cz</v>
      </c>
      <c r="F16">
        <f t="shared" si="1"/>
        <v>3</v>
      </c>
      <c r="G16" s="3" t="e">
        <f ca="1">[1]!ConcatenateIf($A$1:$A$188,A16,$E$1:$E$188,";")</f>
        <v>#NAME?</v>
      </c>
    </row>
    <row r="17" spans="1:7" x14ac:dyDescent="0.25">
      <c r="A17" t="s">
        <v>40</v>
      </c>
      <c r="D17" t="s">
        <v>45</v>
      </c>
      <c r="E17" t="str">
        <f t="shared" si="0"/>
        <v>klabouchova@azenergies.cz</v>
      </c>
      <c r="F17">
        <f t="shared" si="1"/>
        <v>3</v>
      </c>
      <c r="G17" s="3" t="e">
        <f ca="1">[1]!ConcatenateIf($A$1:$A$188,A17,$E$1:$E$188,";")</f>
        <v>#NAME?</v>
      </c>
    </row>
    <row r="18" spans="1:7" x14ac:dyDescent="0.25">
      <c r="A18" t="s">
        <v>461</v>
      </c>
      <c r="B18" t="s">
        <v>462</v>
      </c>
      <c r="C18">
        <v>20586560</v>
      </c>
      <c r="D18" t="s">
        <v>463</v>
      </c>
      <c r="E18" t="str">
        <f t="shared" si="0"/>
        <v>distribucnipozadavky@bezdodavatele.cz</v>
      </c>
      <c r="F18">
        <f t="shared" si="1"/>
        <v>2</v>
      </c>
      <c r="G18" s="3" t="e">
        <f ca="1">[1]!ConcatenateIf($A$1:$A$188,A18,$E$1:$E$188,";")</f>
        <v>#NAME?</v>
      </c>
    </row>
    <row r="19" spans="1:7" x14ac:dyDescent="0.25">
      <c r="A19" t="s">
        <v>461</v>
      </c>
      <c r="D19" t="s">
        <v>464</v>
      </c>
      <c r="E19" t="str">
        <f t="shared" si="0"/>
        <v>zmena.dodavatele@bezdodavatele.cz</v>
      </c>
      <c r="F19">
        <f t="shared" si="1"/>
        <v>2</v>
      </c>
      <c r="G19" s="3" t="e">
        <f ca="1">[1]!ConcatenateIf($A$1:$A$188,A19,$E$1:$E$188,";")</f>
        <v>#NAME?</v>
      </c>
    </row>
    <row r="20" spans="1:7" x14ac:dyDescent="0.25">
      <c r="A20" t="s">
        <v>46</v>
      </c>
      <c r="B20" t="s">
        <v>47</v>
      </c>
      <c r="C20">
        <v>20197543</v>
      </c>
      <c r="D20" t="s">
        <v>48</v>
      </c>
      <c r="E20" t="str">
        <f t="shared" si="0"/>
        <v>Katerina.mrazova@bidli.cz</v>
      </c>
      <c r="F20">
        <f t="shared" si="1"/>
        <v>2</v>
      </c>
      <c r="G20" s="3" t="e">
        <f ca="1">[1]!ConcatenateIf($A$1:$A$188,A20,$E$1:$E$188,";")</f>
        <v>#NAME?</v>
      </c>
    </row>
    <row r="21" spans="1:7" x14ac:dyDescent="0.25">
      <c r="A21" t="s">
        <v>46</v>
      </c>
      <c r="D21" t="s">
        <v>49</v>
      </c>
      <c r="E21" t="str">
        <f t="shared" si="0"/>
        <v>Petra.klapakova@bidli.cz</v>
      </c>
      <c r="F21">
        <f t="shared" si="1"/>
        <v>2</v>
      </c>
      <c r="G21" s="3" t="e">
        <f ca="1">[1]!ConcatenateIf($A$1:$A$188,A21,$E$1:$E$188,";")</f>
        <v>#NAME?</v>
      </c>
    </row>
    <row r="22" spans="1:7" x14ac:dyDescent="0.25">
      <c r="A22" t="s">
        <v>50</v>
      </c>
      <c r="B22" t="s">
        <v>51</v>
      </c>
      <c r="C22">
        <v>13158435</v>
      </c>
      <c r="D22" t="s">
        <v>52</v>
      </c>
      <c r="E22" t="str">
        <f t="shared" si="0"/>
        <v>zmena.dodavatele@bohemiaenergy.cz</v>
      </c>
      <c r="F22">
        <f t="shared" si="1"/>
        <v>2</v>
      </c>
      <c r="G22" s="3" t="e">
        <f ca="1">[1]!ConcatenateIf($A$1:$A$188,A22,$E$1:$E$188,";")</f>
        <v>#NAME?</v>
      </c>
    </row>
    <row r="23" spans="1:7" x14ac:dyDescent="0.25">
      <c r="A23" t="s">
        <v>50</v>
      </c>
      <c r="D23" t="s">
        <v>53</v>
      </c>
      <c r="E23" t="str">
        <f t="shared" si="0"/>
        <v>distribucnipozadavky@bohemiaenergy.cz</v>
      </c>
      <c r="F23">
        <f t="shared" si="1"/>
        <v>2</v>
      </c>
      <c r="G23" s="3" t="e">
        <f ca="1">[1]!ConcatenateIf($A$1:$A$188,A23,$E$1:$E$188,";")</f>
        <v>#NAME?</v>
      </c>
    </row>
    <row r="24" spans="1:7" x14ac:dyDescent="0.25">
      <c r="A24" t="s">
        <v>455</v>
      </c>
      <c r="B24" t="s">
        <v>456</v>
      </c>
      <c r="C24">
        <v>20569658</v>
      </c>
      <c r="D24" t="s">
        <v>457</v>
      </c>
      <c r="E24" t="str">
        <f t="shared" si="0"/>
        <v>info@bvpower.cz</v>
      </c>
      <c r="F24">
        <f t="shared" si="1"/>
        <v>1</v>
      </c>
      <c r="G24" s="3" t="e">
        <f ca="1">[1]!ConcatenateIf($A$1:$A$188,A24,$E$1:$E$188,";")</f>
        <v>#NAME?</v>
      </c>
    </row>
    <row r="25" spans="1:7" x14ac:dyDescent="0.25">
      <c r="A25" t="s">
        <v>54</v>
      </c>
      <c r="B25" t="s">
        <v>55</v>
      </c>
      <c r="C25">
        <v>13487569</v>
      </c>
      <c r="D25" t="s">
        <v>56</v>
      </c>
      <c r="E25" t="str">
        <f t="shared" si="0"/>
        <v>komodity@carbounion.cz</v>
      </c>
      <c r="F25">
        <f t="shared" si="1"/>
        <v>2</v>
      </c>
      <c r="G25" s="3" t="e">
        <f ca="1">[1]!ConcatenateIf($A$1:$A$188,A25,$E$1:$E$188,";")</f>
        <v>#NAME?</v>
      </c>
    </row>
    <row r="26" spans="1:7" x14ac:dyDescent="0.25">
      <c r="A26" t="s">
        <v>54</v>
      </c>
      <c r="D26" t="s">
        <v>57</v>
      </c>
      <c r="E26" t="str">
        <f t="shared" si="0"/>
        <v>backoffice@carbounion.cz</v>
      </c>
      <c r="F26">
        <f t="shared" si="1"/>
        <v>2</v>
      </c>
      <c r="G26" s="3" t="e">
        <f ca="1">[1]!ConcatenateIf($A$1:$A$188,A26,$E$1:$E$188,";")</f>
        <v>#NAME?</v>
      </c>
    </row>
    <row r="27" spans="1:7" x14ac:dyDescent="0.25">
      <c r="A27" t="s">
        <v>58</v>
      </c>
      <c r="B27" t="s">
        <v>59</v>
      </c>
      <c r="C27">
        <v>14276898</v>
      </c>
      <c r="D27" t="s">
        <v>56</v>
      </c>
      <c r="E27" t="str">
        <f t="shared" si="0"/>
        <v>komodity@carbounion.cz</v>
      </c>
      <c r="F27">
        <f t="shared" si="1"/>
        <v>2</v>
      </c>
      <c r="G27" s="3" t="e">
        <f ca="1">[1]!ConcatenateIf($A$1:$A$188,A27,$E$1:$E$188,";")</f>
        <v>#NAME?</v>
      </c>
    </row>
    <row r="28" spans="1:7" x14ac:dyDescent="0.25">
      <c r="A28" t="s">
        <v>58</v>
      </c>
      <c r="D28" t="s">
        <v>57</v>
      </c>
      <c r="E28" t="str">
        <f t="shared" si="0"/>
        <v>backoffice@carbounion.cz</v>
      </c>
      <c r="F28">
        <f t="shared" si="1"/>
        <v>2</v>
      </c>
      <c r="G28" s="3" t="e">
        <f ca="1">[1]!ConcatenateIf($A$1:$A$188,A28,$E$1:$E$188,";")</f>
        <v>#NAME?</v>
      </c>
    </row>
    <row r="29" spans="1:7" x14ac:dyDescent="0.25">
      <c r="A29" t="s">
        <v>60</v>
      </c>
      <c r="B29" t="s">
        <v>61</v>
      </c>
      <c r="C29">
        <v>13167391</v>
      </c>
      <c r="D29" t="s">
        <v>62</v>
      </c>
      <c r="E29" t="str">
        <f t="shared" si="0"/>
        <v>bauer@cefil.cz</v>
      </c>
      <c r="F29">
        <f t="shared" si="1"/>
        <v>2</v>
      </c>
      <c r="G29" s="3" t="e">
        <f ca="1">[1]!ConcatenateIf($A$1:$A$188,A29,$E$1:$E$188,";")</f>
        <v>#NAME?</v>
      </c>
    </row>
    <row r="30" spans="1:7" x14ac:dyDescent="0.25">
      <c r="A30" t="s">
        <v>60</v>
      </c>
      <c r="D30" t="s">
        <v>63</v>
      </c>
      <c r="E30" t="str">
        <f t="shared" si="0"/>
        <v>stepanek@cefil.cz</v>
      </c>
      <c r="F30">
        <f t="shared" si="1"/>
        <v>2</v>
      </c>
      <c r="G30" s="3" t="e">
        <f ca="1">[1]!ConcatenateIf($A$1:$A$188,A30,$E$1:$E$188,";")</f>
        <v>#NAME?</v>
      </c>
    </row>
    <row r="31" spans="1:7" x14ac:dyDescent="0.25">
      <c r="A31" t="s">
        <v>64</v>
      </c>
      <c r="B31" t="s">
        <v>65</v>
      </c>
      <c r="C31">
        <v>13250354</v>
      </c>
      <c r="D31" t="s">
        <v>66</v>
      </c>
      <c r="E31" t="str">
        <f t="shared" si="0"/>
        <v>vydra@centropol.cz</v>
      </c>
      <c r="F31">
        <f t="shared" si="1"/>
        <v>2</v>
      </c>
      <c r="G31" s="3" t="e">
        <f ca="1">[1]!ConcatenateIf($A$1:$A$188,A31,$E$1:$E$188,";")</f>
        <v>#NAME?</v>
      </c>
    </row>
    <row r="32" spans="1:7" x14ac:dyDescent="0.25">
      <c r="A32" t="s">
        <v>64</v>
      </c>
      <c r="D32" t="s">
        <v>67</v>
      </c>
      <c r="E32" t="str">
        <f t="shared" si="0"/>
        <v>kalova@centropol.cz</v>
      </c>
      <c r="F32">
        <f t="shared" si="1"/>
        <v>2</v>
      </c>
      <c r="G32" s="3" t="e">
        <f ca="1">[1]!ConcatenateIf($A$1:$A$188,A32,$E$1:$E$188,";")</f>
        <v>#NAME?</v>
      </c>
    </row>
    <row r="33" spans="1:7" x14ac:dyDescent="0.25">
      <c r="A33" t="s">
        <v>68</v>
      </c>
      <c r="B33" t="s">
        <v>69</v>
      </c>
      <c r="C33">
        <v>14794567</v>
      </c>
      <c r="D33" t="s">
        <v>70</v>
      </c>
      <c r="E33" t="str">
        <f t="shared" si="0"/>
        <v>info@cleverenergies.cz</v>
      </c>
      <c r="F33">
        <f t="shared" si="1"/>
        <v>1</v>
      </c>
      <c r="G33" s="3" t="e">
        <f ca="1">[1]!ConcatenateIf($A$1:$A$188,A33,$E$1:$E$188,";")</f>
        <v>#NAME?</v>
      </c>
    </row>
    <row r="34" spans="1:7" x14ac:dyDescent="0.25">
      <c r="A34" t="s">
        <v>71</v>
      </c>
      <c r="B34" t="s">
        <v>72</v>
      </c>
      <c r="C34">
        <v>14330097</v>
      </c>
      <c r="D34" t="s">
        <v>73</v>
      </c>
      <c r="E34" t="str">
        <f t="shared" si="0"/>
        <v>zmena.dodavatele@comfortenergy.cz</v>
      </c>
      <c r="F34">
        <f t="shared" si="1"/>
        <v>2</v>
      </c>
      <c r="G34" s="3" t="e">
        <f ca="1">[1]!ConcatenateIf($A$1:$A$188,A34,$E$1:$E$188,";")</f>
        <v>#NAME?</v>
      </c>
    </row>
    <row r="35" spans="1:7" x14ac:dyDescent="0.25">
      <c r="A35" t="s">
        <v>71</v>
      </c>
      <c r="D35" t="s">
        <v>74</v>
      </c>
      <c r="E35" t="str">
        <f t="shared" si="0"/>
        <v>distribucnipozadavky@comfortenergy.cz</v>
      </c>
      <c r="F35">
        <f t="shared" si="1"/>
        <v>2</v>
      </c>
      <c r="G35" s="3" t="e">
        <f ca="1">[1]!ConcatenateIf($A$1:$A$188,A35,$E$1:$E$188,";")</f>
        <v>#NAME?</v>
      </c>
    </row>
    <row r="36" spans="1:7" x14ac:dyDescent="0.25">
      <c r="A36" t="s">
        <v>75</v>
      </c>
      <c r="B36" t="s">
        <v>76</v>
      </c>
      <c r="C36">
        <v>15005970</v>
      </c>
      <c r="D36" t="s">
        <v>77</v>
      </c>
      <c r="E36" t="str">
        <f t="shared" si="0"/>
        <v>havlova@conte-energy.cz</v>
      </c>
      <c r="F36">
        <f t="shared" si="1"/>
        <v>3</v>
      </c>
      <c r="G36" s="3" t="e">
        <f ca="1">[1]!ConcatenateIf($A$1:$A$188,A36,$E$1:$E$188,";")</f>
        <v>#NAME?</v>
      </c>
    </row>
    <row r="37" spans="1:7" x14ac:dyDescent="0.25">
      <c r="A37" t="s">
        <v>75</v>
      </c>
      <c r="D37" t="s">
        <v>78</v>
      </c>
      <c r="E37" t="str">
        <f t="shared" si="0"/>
        <v>valesova@conte-energy.cz</v>
      </c>
      <c r="F37">
        <f t="shared" si="1"/>
        <v>3</v>
      </c>
      <c r="G37" s="3" t="e">
        <f ca="1">[1]!ConcatenateIf($A$1:$A$188,A37,$E$1:$E$188,";")</f>
        <v>#NAME?</v>
      </c>
    </row>
    <row r="38" spans="1:7" x14ac:dyDescent="0.25">
      <c r="A38" t="s">
        <v>75</v>
      </c>
      <c r="D38" t="s">
        <v>79</v>
      </c>
      <c r="E38" t="str">
        <f t="shared" si="0"/>
        <v>malikova@conte-energy.cz</v>
      </c>
      <c r="F38">
        <f t="shared" si="1"/>
        <v>3</v>
      </c>
      <c r="G38" s="3" t="e">
        <f ca="1">[1]!ConcatenateIf($A$1:$A$188,A38,$E$1:$E$188,";")</f>
        <v>#NAME?</v>
      </c>
    </row>
    <row r="39" spans="1:7" x14ac:dyDescent="0.25">
      <c r="A39" t="s">
        <v>80</v>
      </c>
      <c r="B39" t="s">
        <v>81</v>
      </c>
      <c r="C39">
        <v>13976876</v>
      </c>
      <c r="D39" t="s">
        <v>82</v>
      </c>
      <c r="E39" t="str">
        <f t="shared" si="0"/>
        <v>martin.krizek@corasta.cz</v>
      </c>
      <c r="F39">
        <f t="shared" si="1"/>
        <v>1</v>
      </c>
      <c r="G39" s="3" t="e">
        <f ca="1">[1]!ConcatenateIf($A$1:$A$188,A39,$E$1:$E$188,";")</f>
        <v>#NAME?</v>
      </c>
    </row>
    <row r="40" spans="1:7" x14ac:dyDescent="0.25">
      <c r="A40" t="s">
        <v>86</v>
      </c>
      <c r="B40" t="s">
        <v>87</v>
      </c>
      <c r="C40">
        <v>20463794</v>
      </c>
      <c r="D40" t="s">
        <v>88</v>
      </c>
      <c r="E40" t="str">
        <f t="shared" si="0"/>
        <v>Ondrej.borkovec@vippartners.cz</v>
      </c>
      <c r="F40">
        <f t="shared" si="1"/>
        <v>3</v>
      </c>
      <c r="G40" s="3" t="e">
        <f ca="1">[1]!ConcatenateIf($A$1:$A$188,A40,$E$1:$E$188,";")</f>
        <v>#NAME?</v>
      </c>
    </row>
    <row r="41" spans="1:7" x14ac:dyDescent="0.25">
      <c r="A41" t="s">
        <v>86</v>
      </c>
      <c r="D41" t="s">
        <v>89</v>
      </c>
      <c r="E41" t="str">
        <f t="shared" si="0"/>
        <v>Lenka.paleckova@vippartners.cz</v>
      </c>
      <c r="F41">
        <f t="shared" si="1"/>
        <v>3</v>
      </c>
      <c r="G41" s="3" t="e">
        <f ca="1">[1]!ConcatenateIf($A$1:$A$188,A41,$E$1:$E$188,";")</f>
        <v>#NAME?</v>
      </c>
    </row>
    <row r="42" spans="1:7" x14ac:dyDescent="0.25">
      <c r="A42" t="s">
        <v>86</v>
      </c>
      <c r="D42" t="s">
        <v>90</v>
      </c>
      <c r="E42" t="str">
        <f t="shared" si="0"/>
        <v>palecek@vippartners.cz</v>
      </c>
      <c r="F42">
        <f t="shared" si="1"/>
        <v>3</v>
      </c>
      <c r="G42" s="3" t="e">
        <f ca="1">[1]!ConcatenateIf($A$1:$A$188,A42,$E$1:$E$188,";")</f>
        <v>#NAME?</v>
      </c>
    </row>
    <row r="43" spans="1:7" x14ac:dyDescent="0.25">
      <c r="A43" t="s">
        <v>83</v>
      </c>
      <c r="B43" t="s">
        <v>84</v>
      </c>
      <c r="C43">
        <v>14522916</v>
      </c>
      <c r="D43" t="s">
        <v>85</v>
      </c>
      <c r="E43" t="str">
        <f t="shared" si="0"/>
        <v>office@cenb.cz</v>
      </c>
      <c r="F43">
        <f t="shared" si="1"/>
        <v>1</v>
      </c>
      <c r="G43" s="3" t="e">
        <f ca="1">[1]!ConcatenateIf($A$1:$A$188,A43,$E$1:$E$188,";")</f>
        <v>#NAME?</v>
      </c>
    </row>
    <row r="44" spans="1:7" x14ac:dyDescent="0.25">
      <c r="A44" t="s">
        <v>91</v>
      </c>
      <c r="B44" t="s">
        <v>92</v>
      </c>
      <c r="C44">
        <v>14956312</v>
      </c>
      <c r="D44" t="s">
        <v>93</v>
      </c>
      <c r="E44" t="str">
        <f t="shared" si="0"/>
        <v>info@cr-energetika.cz</v>
      </c>
      <c r="F44">
        <f t="shared" si="1"/>
        <v>2</v>
      </c>
      <c r="G44" s="3" t="e">
        <f ca="1">[1]!ConcatenateIf($A$1:$A$188,A44,$E$1:$E$188,";")</f>
        <v>#NAME?</v>
      </c>
    </row>
    <row r="45" spans="1:7" x14ac:dyDescent="0.25">
      <c r="A45" t="s">
        <v>91</v>
      </c>
      <c r="D45" t="s">
        <v>94</v>
      </c>
      <c r="E45" t="str">
        <f t="shared" si="0"/>
        <v>skalicka@cr-energetika.cz</v>
      </c>
      <c r="F45">
        <f t="shared" si="1"/>
        <v>2</v>
      </c>
      <c r="G45" s="3" t="e">
        <f ca="1">[1]!ConcatenateIf($A$1:$A$188,A45,$E$1:$E$188,";")</f>
        <v>#NAME?</v>
      </c>
    </row>
    <row r="46" spans="1:7" x14ac:dyDescent="0.25">
      <c r="A46" t="s">
        <v>95</v>
      </c>
      <c r="B46" t="s">
        <v>96</v>
      </c>
      <c r="C46">
        <v>13865158</v>
      </c>
      <c r="D46" t="s">
        <v>97</v>
      </c>
      <c r="E46" t="str">
        <f t="shared" si="0"/>
        <v>marie.neubauerova@cesketeplo.cz</v>
      </c>
      <c r="F46">
        <f t="shared" si="1"/>
        <v>2</v>
      </c>
      <c r="G46" s="3" t="e">
        <f ca="1">[1]!ConcatenateIf($A$1:$A$188,A46,$E$1:$E$188,";")</f>
        <v>#NAME?</v>
      </c>
    </row>
    <row r="47" spans="1:7" x14ac:dyDescent="0.25">
      <c r="A47" t="s">
        <v>95</v>
      </c>
      <c r="D47" t="s">
        <v>98</v>
      </c>
      <c r="E47" t="str">
        <f t="shared" si="0"/>
        <v>jana.schmiedova@cesketeplo.cz</v>
      </c>
      <c r="F47">
        <f t="shared" si="1"/>
        <v>2</v>
      </c>
      <c r="G47" s="3" t="e">
        <f ca="1">[1]!ConcatenateIf($A$1:$A$188,A47,$E$1:$E$188,";")</f>
        <v>#NAME?</v>
      </c>
    </row>
    <row r="48" spans="1:7" x14ac:dyDescent="0.25">
      <c r="A48" t="s">
        <v>99</v>
      </c>
      <c r="B48" t="s">
        <v>100</v>
      </c>
      <c r="C48">
        <v>20023458</v>
      </c>
      <c r="D48" t="s">
        <v>101</v>
      </c>
      <c r="E48" t="str">
        <f t="shared" si="0"/>
        <v>pds@ced.cz</v>
      </c>
      <c r="F48">
        <f t="shared" si="1"/>
        <v>1</v>
      </c>
      <c r="G48" s="3" t="e">
        <f ca="1">[1]!ConcatenateIf($A$1:$A$188,A48,$E$1:$E$188,";")</f>
        <v>#NAME?</v>
      </c>
    </row>
    <row r="49" spans="1:7" x14ac:dyDescent="0.25">
      <c r="A49" t="s">
        <v>102</v>
      </c>
      <c r="B49" t="s">
        <v>103</v>
      </c>
      <c r="C49">
        <v>14740354</v>
      </c>
      <c r="D49" t="s">
        <v>104</v>
      </c>
      <c r="E49" t="str">
        <f t="shared" si="0"/>
        <v>zmena.dodavatele@cezesco.cz</v>
      </c>
      <c r="F49">
        <f t="shared" si="1"/>
        <v>1</v>
      </c>
      <c r="G49" s="3" t="e">
        <f ca="1">[1]!ConcatenateIf($A$1:$A$188,A49,$E$1:$E$188,";")</f>
        <v>#NAME?</v>
      </c>
    </row>
    <row r="50" spans="1:7" x14ac:dyDescent="0.25">
      <c r="A50" t="s">
        <v>105</v>
      </c>
      <c r="B50" t="s">
        <v>106</v>
      </c>
      <c r="C50">
        <v>11609476</v>
      </c>
      <c r="D50" t="s">
        <v>107</v>
      </c>
      <c r="E50" t="str">
        <f t="shared" si="0"/>
        <v>zmena.dodavatele@cez.cz</v>
      </c>
      <c r="F50">
        <f t="shared" si="1"/>
        <v>1</v>
      </c>
      <c r="G50" s="3" t="e">
        <f ca="1">[1]!ConcatenateIf($A$1:$A$188,A50,$E$1:$E$188,";")</f>
        <v>#NAME?</v>
      </c>
    </row>
    <row r="51" spans="1:7" x14ac:dyDescent="0.25">
      <c r="A51" t="s">
        <v>108</v>
      </c>
      <c r="B51" t="s">
        <v>109</v>
      </c>
      <c r="C51">
        <v>10086943</v>
      </c>
      <c r="D51" t="s">
        <v>110</v>
      </c>
      <c r="E51" t="str">
        <f t="shared" si="0"/>
        <v>milan.dousa@ckdkh.com</v>
      </c>
      <c r="F51">
        <f t="shared" si="1"/>
        <v>1</v>
      </c>
      <c r="G51" s="3" t="e">
        <f ca="1">[1]!ConcatenateIf($A$1:$A$188,A51,$E$1:$E$188,";")</f>
        <v>#NAME?</v>
      </c>
    </row>
    <row r="52" spans="1:7" x14ac:dyDescent="0.25">
      <c r="A52" t="s">
        <v>111</v>
      </c>
      <c r="B52" t="s">
        <v>112</v>
      </c>
      <c r="C52">
        <v>20157305</v>
      </c>
      <c r="D52" t="s">
        <v>113</v>
      </c>
      <c r="E52" t="str">
        <f t="shared" si="0"/>
        <v>info@nanoenergies.cz</v>
      </c>
      <c r="F52">
        <f t="shared" si="1"/>
        <v>1</v>
      </c>
      <c r="G52" s="3" t="e">
        <f ca="1">[1]!ConcatenateIf($A$1:$A$188,A52,$E$1:$E$188,";")</f>
        <v>#NAME?</v>
      </c>
    </row>
    <row r="53" spans="1:7" x14ac:dyDescent="0.25">
      <c r="A53" t="s">
        <v>114</v>
      </c>
      <c r="B53" t="s">
        <v>115</v>
      </c>
      <c r="C53">
        <v>14747138</v>
      </c>
      <c r="D53" t="s">
        <v>116</v>
      </c>
      <c r="E53" t="str">
        <f t="shared" si="0"/>
        <v>distribuce@dobra-energie.eu</v>
      </c>
      <c r="F53">
        <f t="shared" si="1"/>
        <v>1</v>
      </c>
      <c r="G53" s="3" t="e">
        <f ca="1">[1]!ConcatenateIf($A$1:$A$188,A53,$E$1:$E$188,";")</f>
        <v>#NAME?</v>
      </c>
    </row>
    <row r="54" spans="1:7" x14ac:dyDescent="0.25">
      <c r="A54" t="s">
        <v>117</v>
      </c>
      <c r="B54" t="s">
        <v>118</v>
      </c>
      <c r="C54">
        <v>10409566</v>
      </c>
      <c r="D54" t="s">
        <v>119</v>
      </c>
      <c r="E54" t="str">
        <f t="shared" si="0"/>
        <v>DM@eon.cz</v>
      </c>
      <c r="F54">
        <f t="shared" si="1"/>
        <v>1</v>
      </c>
      <c r="G54" s="3" t="e">
        <f ca="1">[1]!ConcatenateIf($A$1:$A$188,A54,$E$1:$E$188,";")</f>
        <v>#NAME?</v>
      </c>
    </row>
    <row r="55" spans="1:7" x14ac:dyDescent="0.25">
      <c r="A55" t="s">
        <v>120</v>
      </c>
      <c r="B55" t="s">
        <v>121</v>
      </c>
      <c r="C55">
        <v>20392232</v>
      </c>
      <c r="D55" t="s">
        <v>122</v>
      </c>
      <c r="E55" t="str">
        <f t="shared" si="0"/>
        <v>info@eagleenergy.cz</v>
      </c>
      <c r="F55">
        <f t="shared" si="1"/>
        <v>1</v>
      </c>
      <c r="G55" s="3" t="e">
        <f ca="1">[1]!ConcatenateIf($A$1:$A$188,A55,$E$1:$E$188,";")</f>
        <v>#NAME?</v>
      </c>
    </row>
    <row r="56" spans="1:7" x14ac:dyDescent="0.25">
      <c r="A56" t="s">
        <v>123</v>
      </c>
      <c r="B56" t="s">
        <v>124</v>
      </c>
      <c r="C56">
        <v>13734568</v>
      </c>
      <c r="D56" t="s">
        <v>125</v>
      </c>
      <c r="E56" t="str">
        <f t="shared" si="0"/>
        <v>milan.nedved@easypower.cz</v>
      </c>
      <c r="F56">
        <f t="shared" si="1"/>
        <v>1</v>
      </c>
      <c r="G56" s="3" t="e">
        <f ca="1">[1]!ConcatenateIf($A$1:$A$188,A56,$E$1:$E$188,";")</f>
        <v>#NAME?</v>
      </c>
    </row>
    <row r="57" spans="1:7" x14ac:dyDescent="0.25">
      <c r="A57" t="s">
        <v>478</v>
      </c>
      <c r="B57" t="s">
        <v>479</v>
      </c>
      <c r="C57">
        <v>20649077</v>
      </c>
      <c r="D57" t="s">
        <v>480</v>
      </c>
      <c r="E57" t="str">
        <f t="shared" si="0"/>
        <v>backoffice@efg-energy.cz</v>
      </c>
      <c r="F57">
        <f t="shared" si="1"/>
        <v>2</v>
      </c>
      <c r="G57" s="3" t="e">
        <f ca="1">[1]!ConcatenateIf($A$1:$A$188,A57,$E$1:$E$188,";")</f>
        <v>#NAME?</v>
      </c>
    </row>
    <row r="58" spans="1:7" x14ac:dyDescent="0.25">
      <c r="A58" t="s">
        <v>478</v>
      </c>
      <c r="D58" t="s">
        <v>481</v>
      </c>
      <c r="E58" t="str">
        <f t="shared" si="0"/>
        <v>p.voltr@efg-holding.cz</v>
      </c>
      <c r="F58">
        <f t="shared" si="1"/>
        <v>2</v>
      </c>
      <c r="G58" s="3" t="e">
        <f ca="1">[1]!ConcatenateIf($A$1:$A$188,A58,$E$1:$E$188,";")</f>
        <v>#NAME?</v>
      </c>
    </row>
    <row r="59" spans="1:7" x14ac:dyDescent="0.25">
      <c r="A59" t="s">
        <v>126</v>
      </c>
      <c r="B59" t="s">
        <v>127</v>
      </c>
      <c r="C59" t="s">
        <v>128</v>
      </c>
      <c r="D59" t="s">
        <v>129</v>
      </c>
      <c r="E59" t="str">
        <f t="shared" si="0"/>
        <v>backoffice@egoenergie.cz</v>
      </c>
      <c r="F59">
        <f t="shared" si="1"/>
        <v>1</v>
      </c>
      <c r="G59" s="3" t="e">
        <f ca="1">[1]!ConcatenateIf($A$1:$A$188,A59,$E$1:$E$188,";")</f>
        <v>#NAME?</v>
      </c>
    </row>
    <row r="60" spans="1:7" x14ac:dyDescent="0.25">
      <c r="A60" t="s">
        <v>130</v>
      </c>
      <c r="D60" t="s">
        <v>131</v>
      </c>
      <c r="E60" t="str">
        <f t="shared" si="0"/>
        <v>sucha@elgasenergy.cz</v>
      </c>
      <c r="F60">
        <f t="shared" si="1"/>
        <v>1</v>
      </c>
      <c r="G60" s="3" t="e">
        <f ca="1">[1]!ConcatenateIf($A$1:$A$188,A60,$E$1:$E$188,";")</f>
        <v>#NAME?</v>
      </c>
    </row>
    <row r="61" spans="1:7" x14ac:dyDescent="0.25">
      <c r="A61" t="s">
        <v>132</v>
      </c>
      <c r="B61" t="s">
        <v>133</v>
      </c>
      <c r="C61">
        <v>13770876</v>
      </c>
      <c r="D61" t="s">
        <v>134</v>
      </c>
      <c r="E61" t="str">
        <f t="shared" si="0"/>
        <v>komunikace@elimon.cz</v>
      </c>
      <c r="F61">
        <f t="shared" si="1"/>
        <v>1</v>
      </c>
      <c r="G61" s="3" t="e">
        <f ca="1">[1]!ConcatenateIf($A$1:$A$188,A61,$E$1:$E$188,";")</f>
        <v>#NAME?</v>
      </c>
    </row>
    <row r="62" spans="1:7" x14ac:dyDescent="0.25">
      <c r="A62" t="s">
        <v>135</v>
      </c>
      <c r="B62" t="s">
        <v>136</v>
      </c>
      <c r="C62">
        <v>10651847</v>
      </c>
      <c r="D62" t="s">
        <v>137</v>
      </c>
      <c r="E62" t="str">
        <f t="shared" si="0"/>
        <v>kolarj@eltodo.cz</v>
      </c>
      <c r="F62">
        <f t="shared" si="1"/>
        <v>1</v>
      </c>
      <c r="G62" s="3" t="e">
        <f ca="1">[1]!ConcatenateIf($A$1:$A$188,A62,$E$1:$E$188,";")</f>
        <v>#NAME?</v>
      </c>
    </row>
    <row r="63" spans="1:7" x14ac:dyDescent="0.25">
      <c r="A63" t="s">
        <v>138</v>
      </c>
      <c r="B63" t="s">
        <v>139</v>
      </c>
      <c r="C63">
        <v>20138759</v>
      </c>
      <c r="D63" t="s">
        <v>140</v>
      </c>
      <c r="E63" t="str">
        <f t="shared" si="0"/>
        <v>info@enbezo.cz</v>
      </c>
      <c r="F63">
        <f t="shared" si="1"/>
        <v>1</v>
      </c>
      <c r="G63" s="3" t="e">
        <f ca="1">[1]!ConcatenateIf($A$1:$A$188,A63,$E$1:$E$188,";")</f>
        <v>#NAME?</v>
      </c>
    </row>
    <row r="64" spans="1:7" x14ac:dyDescent="0.25">
      <c r="A64" t="s">
        <v>141</v>
      </c>
      <c r="B64" t="s">
        <v>142</v>
      </c>
      <c r="C64">
        <v>10032639</v>
      </c>
      <c r="D64" t="s">
        <v>143</v>
      </c>
      <c r="E64" t="str">
        <f t="shared" si="0"/>
        <v>lenka.sedmerova@enco-group.cz</v>
      </c>
      <c r="F64">
        <f t="shared" si="1"/>
        <v>2</v>
      </c>
      <c r="G64" s="3" t="e">
        <f ca="1">[1]!ConcatenateIf($A$1:$A$188,A64,$E$1:$E$188,";")</f>
        <v>#NAME?</v>
      </c>
    </row>
    <row r="65" spans="1:7" x14ac:dyDescent="0.25">
      <c r="A65" t="s">
        <v>141</v>
      </c>
      <c r="D65" t="s">
        <v>144</v>
      </c>
      <c r="E65" t="str">
        <f t="shared" si="0"/>
        <v>energie@enco-group.cz</v>
      </c>
      <c r="F65">
        <f t="shared" si="1"/>
        <v>2</v>
      </c>
      <c r="G65" s="3" t="e">
        <f ca="1">[1]!ConcatenateIf($A$1:$A$188,A65,$E$1:$E$188,";")</f>
        <v>#NAME?</v>
      </c>
    </row>
    <row r="66" spans="1:7" x14ac:dyDescent="0.25">
      <c r="A66" t="s">
        <v>145</v>
      </c>
      <c r="B66" t="s">
        <v>146</v>
      </c>
      <c r="C66">
        <v>13384214</v>
      </c>
      <c r="D66" t="s">
        <v>147</v>
      </c>
      <c r="E66" t="str">
        <f t="shared" si="0"/>
        <v>eeneka@seznam.cz</v>
      </c>
      <c r="F66">
        <f t="shared" si="1"/>
        <v>1</v>
      </c>
      <c r="G66" s="3" t="e">
        <f ca="1">[1]!ConcatenateIf($A$1:$A$188,A66,$E$1:$E$188,";")</f>
        <v>#NAME?</v>
      </c>
    </row>
    <row r="67" spans="1:7" x14ac:dyDescent="0.25">
      <c r="A67" t="s">
        <v>148</v>
      </c>
      <c r="B67" t="s">
        <v>149</v>
      </c>
      <c r="C67">
        <v>20519183</v>
      </c>
      <c r="D67" t="s">
        <v>150</v>
      </c>
      <c r="E67" t="str">
        <f t="shared" ref="E67:E130" si="2">TRIM(D67)</f>
        <v>eneka.obchod@eneka.cz</v>
      </c>
      <c r="F67">
        <f t="shared" ref="F67:F130" si="3">COUNTIF(A:A,A67)</f>
        <v>1</v>
      </c>
      <c r="G67" s="3" t="e">
        <f ca="1">[1]!ConcatenateIf($A$1:$A$188,A67,$E$1:$E$188,";")</f>
        <v>#NAME?</v>
      </c>
    </row>
    <row r="68" spans="1:7" x14ac:dyDescent="0.25">
      <c r="A68" t="s">
        <v>151</v>
      </c>
      <c r="B68" t="s">
        <v>152</v>
      </c>
      <c r="C68">
        <v>14431947</v>
      </c>
      <c r="D68" t="s">
        <v>153</v>
      </c>
      <c r="E68" t="str">
        <f t="shared" si="2"/>
        <v>energie-cs@energie-cs.cz</v>
      </c>
      <c r="F68">
        <f t="shared" si="3"/>
        <v>2</v>
      </c>
      <c r="G68" s="3" t="e">
        <f ca="1">[1]!ConcatenateIf($A$1:$A$188,A68,$E$1:$E$188,";")</f>
        <v>#NAME?</v>
      </c>
    </row>
    <row r="69" spans="1:7" x14ac:dyDescent="0.25">
      <c r="A69" t="s">
        <v>151</v>
      </c>
      <c r="D69" t="s">
        <v>154</v>
      </c>
      <c r="E69" t="str">
        <f t="shared" si="2"/>
        <v>backoffice@energie-cs.cz</v>
      </c>
      <c r="F69">
        <f t="shared" si="3"/>
        <v>2</v>
      </c>
      <c r="G69" s="3" t="e">
        <f ca="1">[1]!ConcatenateIf($A$1:$A$188,A69,$E$1:$E$188,";")</f>
        <v>#NAME?</v>
      </c>
    </row>
    <row r="70" spans="1:7" x14ac:dyDescent="0.25">
      <c r="A70" t="s">
        <v>155</v>
      </c>
      <c r="B70" t="s">
        <v>156</v>
      </c>
      <c r="C70">
        <v>20081117</v>
      </c>
      <c r="D70" t="s">
        <v>157</v>
      </c>
      <c r="E70" t="str">
        <f t="shared" si="2"/>
        <v>info@energienadoma.cz</v>
      </c>
      <c r="F70">
        <f t="shared" si="3"/>
        <v>1</v>
      </c>
      <c r="G70" s="3" t="e">
        <f ca="1">[1]!ConcatenateIf($A$1:$A$188,A70,$E$1:$E$188,";")</f>
        <v>#NAME?</v>
      </c>
    </row>
    <row r="71" spans="1:7" x14ac:dyDescent="0.25">
      <c r="A71" t="s">
        <v>158</v>
      </c>
      <c r="B71" t="s">
        <v>159</v>
      </c>
      <c r="C71">
        <v>14894164</v>
      </c>
      <c r="D71" t="s">
        <v>160</v>
      </c>
      <c r="E71" t="str">
        <f t="shared" si="2"/>
        <v>lacmanova@energienadruhou.cz</v>
      </c>
      <c r="F71">
        <f t="shared" si="3"/>
        <v>2</v>
      </c>
      <c r="G71" s="3" t="e">
        <f ca="1">[1]!ConcatenateIf($A$1:$A$188,A71,$E$1:$E$188,";")</f>
        <v>#NAME?</v>
      </c>
    </row>
    <row r="72" spans="1:7" x14ac:dyDescent="0.25">
      <c r="A72" t="s">
        <v>158</v>
      </c>
      <c r="D72" t="s">
        <v>161</v>
      </c>
      <c r="E72" t="str">
        <f t="shared" si="2"/>
        <v>muhldorfova@energienadruhou.cz</v>
      </c>
      <c r="F72">
        <f t="shared" si="3"/>
        <v>2</v>
      </c>
      <c r="G72" s="3" t="e">
        <f ca="1">[1]!ConcatenateIf($A$1:$A$188,A72,$E$1:$E$188,";")</f>
        <v>#NAME?</v>
      </c>
    </row>
    <row r="73" spans="1:7" x14ac:dyDescent="0.25">
      <c r="A73" t="s">
        <v>162</v>
      </c>
      <c r="B73" t="s">
        <v>163</v>
      </c>
      <c r="C73">
        <v>20364302</v>
      </c>
      <c r="D73" t="s">
        <v>164</v>
      </c>
      <c r="E73" t="str">
        <f t="shared" si="2"/>
        <v>bo@energie-naprimo.cz</v>
      </c>
      <c r="F73">
        <f t="shared" si="3"/>
        <v>1</v>
      </c>
      <c r="G73" s="3" t="e">
        <f ca="1">[1]!ConcatenateIf($A$1:$A$188,A73,$E$1:$E$188,";")</f>
        <v>#NAME?</v>
      </c>
    </row>
    <row r="74" spans="1:7" x14ac:dyDescent="0.25">
      <c r="A74" t="s">
        <v>165</v>
      </c>
      <c r="B74" t="s">
        <v>166</v>
      </c>
      <c r="C74">
        <v>14451345</v>
      </c>
      <c r="D74" t="s">
        <v>167</v>
      </c>
      <c r="E74" t="str">
        <f t="shared" si="2"/>
        <v>info@e-provas.cz</v>
      </c>
      <c r="F74">
        <f t="shared" si="3"/>
        <v>1</v>
      </c>
      <c r="G74" s="3" t="e">
        <f ca="1">[1]!ConcatenateIf($A$1:$A$188,A74,$E$1:$E$188,";")</f>
        <v>#NAME?</v>
      </c>
    </row>
    <row r="75" spans="1:7" x14ac:dyDescent="0.25">
      <c r="A75" t="s">
        <v>168</v>
      </c>
      <c r="B75" t="s">
        <v>169</v>
      </c>
      <c r="C75">
        <v>20218623</v>
      </c>
      <c r="D75" t="s">
        <v>170</v>
      </c>
      <c r="E75" t="str">
        <f t="shared" si="2"/>
        <v>info@energieprotebe.cz</v>
      </c>
      <c r="F75">
        <f t="shared" si="3"/>
        <v>1</v>
      </c>
      <c r="G75" s="3" t="e">
        <f ca="1">[1]!ConcatenateIf($A$1:$A$188,A75,$E$1:$E$188,";")</f>
        <v>#NAME?</v>
      </c>
    </row>
    <row r="76" spans="1:7" x14ac:dyDescent="0.25">
      <c r="A76" t="s">
        <v>171</v>
      </c>
      <c r="B76" t="s">
        <v>172</v>
      </c>
      <c r="C76" t="s">
        <v>173</v>
      </c>
      <c r="D76" t="s">
        <v>174</v>
      </c>
      <c r="E76" t="str">
        <f t="shared" si="2"/>
        <v>info@energieprozivot.eu</v>
      </c>
      <c r="F76">
        <f t="shared" si="3"/>
        <v>1</v>
      </c>
      <c r="G76" s="3" t="e">
        <f ca="1">[1]!ConcatenateIf($A$1:$A$188,A76,$E$1:$E$188,";")</f>
        <v>#NAME?</v>
      </c>
    </row>
    <row r="77" spans="1:7" x14ac:dyDescent="0.25">
      <c r="A77" t="s">
        <v>175</v>
      </c>
      <c r="B77" t="s">
        <v>176</v>
      </c>
      <c r="C77" t="s">
        <v>177</v>
      </c>
      <c r="D77" t="s">
        <v>178</v>
      </c>
      <c r="E77" t="str">
        <f t="shared" si="2"/>
        <v>info@energie2.cz</v>
      </c>
      <c r="F77">
        <f t="shared" si="3"/>
        <v>1</v>
      </c>
      <c r="G77" s="3" t="e">
        <f ca="1">[1]!ConcatenateIf($A$1:$A$188,A77,$E$1:$E$188,";")</f>
        <v>#NAME?</v>
      </c>
    </row>
    <row r="78" spans="1:7" x14ac:dyDescent="0.25">
      <c r="A78" t="s">
        <v>179</v>
      </c>
      <c r="B78" t="s">
        <v>180</v>
      </c>
      <c r="C78" t="s">
        <v>181</v>
      </c>
      <c r="D78" t="s">
        <v>182</v>
      </c>
      <c r="E78" t="str">
        <f t="shared" si="2"/>
        <v>lunka@energolar.cz</v>
      </c>
      <c r="F78">
        <f t="shared" si="3"/>
        <v>3</v>
      </c>
      <c r="G78" s="3" t="e">
        <f ca="1">[1]!ConcatenateIf($A$1:$A$188,A78,$E$1:$E$188,";")</f>
        <v>#NAME?</v>
      </c>
    </row>
    <row r="79" spans="1:7" x14ac:dyDescent="0.25">
      <c r="A79" t="s">
        <v>179</v>
      </c>
      <c r="D79" t="s">
        <v>183</v>
      </c>
      <c r="E79" t="str">
        <f t="shared" si="2"/>
        <v>klizova@energolar.cz</v>
      </c>
      <c r="F79">
        <f t="shared" si="3"/>
        <v>3</v>
      </c>
      <c r="G79" s="3" t="e">
        <f ca="1">[1]!ConcatenateIf($A$1:$A$188,A79,$E$1:$E$188,";")</f>
        <v>#NAME?</v>
      </c>
    </row>
    <row r="80" spans="1:7" x14ac:dyDescent="0.25">
      <c r="A80" t="s">
        <v>179</v>
      </c>
      <c r="D80" t="s">
        <v>184</v>
      </c>
      <c r="E80" t="str">
        <f t="shared" si="2"/>
        <v>lunka.jr@energolar.cz</v>
      </c>
      <c r="F80">
        <f t="shared" si="3"/>
        <v>3</v>
      </c>
      <c r="G80" s="3" t="e">
        <f ca="1">[1]!ConcatenateIf($A$1:$A$188,A80,$E$1:$E$188,";")</f>
        <v>#NAME?</v>
      </c>
    </row>
    <row r="81" spans="1:7" x14ac:dyDescent="0.25">
      <c r="A81" t="s">
        <v>185</v>
      </c>
      <c r="B81" t="s">
        <v>186</v>
      </c>
      <c r="C81">
        <v>10837000</v>
      </c>
      <c r="D81" t="s">
        <v>182</v>
      </c>
      <c r="E81" t="str">
        <f t="shared" si="2"/>
        <v>lunka@energolar.cz</v>
      </c>
      <c r="F81">
        <f t="shared" si="3"/>
        <v>3</v>
      </c>
      <c r="G81" s="3" t="e">
        <f ca="1">[1]!ConcatenateIf($A$1:$A$188,A81,$E$1:$E$188,";")</f>
        <v>#NAME?</v>
      </c>
    </row>
    <row r="82" spans="1:7" x14ac:dyDescent="0.25">
      <c r="A82" t="s">
        <v>185</v>
      </c>
      <c r="D82" t="s">
        <v>187</v>
      </c>
      <c r="E82" t="str">
        <f t="shared" si="2"/>
        <v>jezkova@energolar.cz</v>
      </c>
      <c r="F82">
        <f t="shared" si="3"/>
        <v>3</v>
      </c>
      <c r="G82" s="3" t="e">
        <f ca="1">[1]!ConcatenateIf($A$1:$A$188,A82,$E$1:$E$188,";")</f>
        <v>#NAME?</v>
      </c>
    </row>
    <row r="83" spans="1:7" x14ac:dyDescent="0.25">
      <c r="A83" t="s">
        <v>185</v>
      </c>
      <c r="D83" t="s">
        <v>188</v>
      </c>
      <c r="E83" t="str">
        <f t="shared" si="2"/>
        <v>andrysova@energolar.cz</v>
      </c>
      <c r="F83">
        <f t="shared" si="3"/>
        <v>3</v>
      </c>
      <c r="G83" s="3" t="e">
        <f ca="1">[1]!ConcatenateIf($A$1:$A$188,A83,$E$1:$E$188,";")</f>
        <v>#NAME?</v>
      </c>
    </row>
    <row r="84" spans="1:7" x14ac:dyDescent="0.25">
      <c r="A84" t="s">
        <v>189</v>
      </c>
      <c r="B84" t="s">
        <v>190</v>
      </c>
      <c r="C84">
        <v>20492089</v>
      </c>
      <c r="D84" t="s">
        <v>191</v>
      </c>
      <c r="E84" t="str">
        <f t="shared" si="2"/>
        <v>distribuce@energobridge.cz</v>
      </c>
      <c r="F84">
        <f t="shared" si="3"/>
        <v>1</v>
      </c>
      <c r="G84" s="3" t="e">
        <f ca="1">[1]!ConcatenateIf($A$1:$A$188,A84,$E$1:$E$188,";")</f>
        <v>#NAME?</v>
      </c>
    </row>
    <row r="85" spans="1:7" x14ac:dyDescent="0.25">
      <c r="A85" t="s">
        <v>192</v>
      </c>
      <c r="B85" t="s">
        <v>193</v>
      </c>
      <c r="C85">
        <v>14288670</v>
      </c>
      <c r="D85" t="s">
        <v>194</v>
      </c>
      <c r="E85" t="str">
        <f t="shared" si="2"/>
        <v>info@energybees.cz</v>
      </c>
      <c r="F85">
        <f t="shared" si="3"/>
        <v>1</v>
      </c>
      <c r="G85" s="3" t="e">
        <f ca="1">[1]!ConcatenateIf($A$1:$A$188,A85,$E$1:$E$188,";")</f>
        <v>#NAME?</v>
      </c>
    </row>
    <row r="86" spans="1:7" x14ac:dyDescent="0.25">
      <c r="A86" t="s">
        <v>195</v>
      </c>
      <c r="B86" t="s">
        <v>196</v>
      </c>
      <c r="C86">
        <v>14977695</v>
      </c>
      <c r="D86" t="s">
        <v>197</v>
      </c>
      <c r="E86" t="str">
        <f t="shared" si="2"/>
        <v>r.stieger@e4f.cz</v>
      </c>
      <c r="F86">
        <f t="shared" si="3"/>
        <v>1</v>
      </c>
      <c r="G86" s="3" t="e">
        <f ca="1">[1]!ConcatenateIf($A$1:$A$188,A86,$E$1:$E$188,";")</f>
        <v>#NAME?</v>
      </c>
    </row>
    <row r="87" spans="1:7" x14ac:dyDescent="0.25">
      <c r="A87" t="s">
        <v>198</v>
      </c>
      <c r="B87" t="s">
        <v>199</v>
      </c>
      <c r="C87">
        <v>14763266</v>
      </c>
      <c r="D87" t="s">
        <v>200</v>
      </c>
      <c r="E87" t="str">
        <f t="shared" si="2"/>
        <v>kopecky@et-services.cz</v>
      </c>
      <c r="F87">
        <f t="shared" si="3"/>
        <v>1</v>
      </c>
      <c r="G87" s="3" t="e">
        <f ca="1">[1]!ConcatenateIf($A$1:$A$188,A87,$E$1:$E$188,";")</f>
        <v>#NAME?</v>
      </c>
    </row>
    <row r="88" spans="1:7" x14ac:dyDescent="0.25">
      <c r="A88" t="s">
        <v>201</v>
      </c>
      <c r="B88" t="s">
        <v>202</v>
      </c>
      <c r="C88">
        <v>14181431</v>
      </c>
      <c r="D88" t="s">
        <v>203</v>
      </c>
      <c r="E88" t="str">
        <f t="shared" si="2"/>
        <v>Info@cz.engie.com</v>
      </c>
      <c r="F88">
        <f t="shared" si="3"/>
        <v>1</v>
      </c>
      <c r="G88" s="3" t="e">
        <f ca="1">[1]!ConcatenateIf($A$1:$A$188,A88,$E$1:$E$188,";")</f>
        <v>#NAME?</v>
      </c>
    </row>
    <row r="89" spans="1:7" x14ac:dyDescent="0.25">
      <c r="A89" t="s">
        <v>471</v>
      </c>
      <c r="B89" t="s">
        <v>472</v>
      </c>
      <c r="C89">
        <v>13509861</v>
      </c>
      <c r="D89" t="s">
        <v>473</v>
      </c>
      <c r="E89" t="str">
        <f t="shared" si="2"/>
        <v>horky@enic.cz</v>
      </c>
      <c r="F89">
        <f t="shared" si="3"/>
        <v>2</v>
      </c>
      <c r="G89" s="3" t="e">
        <f ca="1">[1]!ConcatenateIf($A$1:$A$188,A89,$E$1:$E$188,";")</f>
        <v>#NAME?</v>
      </c>
    </row>
    <row r="90" spans="1:7" x14ac:dyDescent="0.25">
      <c r="A90" t="s">
        <v>471</v>
      </c>
      <c r="D90" t="s">
        <v>474</v>
      </c>
      <c r="E90" t="str">
        <f t="shared" si="2"/>
        <v>barchankova@enic.cz</v>
      </c>
      <c r="F90">
        <f t="shared" si="3"/>
        <v>2</v>
      </c>
      <c r="G90" s="3" t="e">
        <f ca="1">[1]!ConcatenateIf($A$1:$A$188,A90,$E$1:$E$188,";")</f>
        <v>#NAME?</v>
      </c>
    </row>
    <row r="91" spans="1:7" x14ac:dyDescent="0.25">
      <c r="A91" t="s">
        <v>468</v>
      </c>
      <c r="B91" t="s">
        <v>469</v>
      </c>
      <c r="C91">
        <v>20616336</v>
      </c>
      <c r="D91" t="s">
        <v>470</v>
      </c>
      <c r="E91" t="str">
        <f t="shared" si="2"/>
        <v>kontakt@entri.cz</v>
      </c>
      <c r="F91">
        <f t="shared" si="3"/>
        <v>1</v>
      </c>
      <c r="G91" s="3" t="e">
        <f ca="1">[1]!ConcatenateIf($A$1:$A$188,A91,$E$1:$E$188,";")</f>
        <v>#NAME?</v>
      </c>
    </row>
    <row r="92" spans="1:7" x14ac:dyDescent="0.25">
      <c r="A92" t="s">
        <v>204</v>
      </c>
      <c r="B92" t="s">
        <v>205</v>
      </c>
      <c r="C92">
        <v>13108101</v>
      </c>
      <c r="D92" t="s">
        <v>206</v>
      </c>
      <c r="E92" t="str">
        <f t="shared" si="2"/>
        <v>epeteevo@epet.cz</v>
      </c>
      <c r="F92">
        <f t="shared" si="3"/>
        <v>2</v>
      </c>
      <c r="G92" s="3" t="e">
        <f ca="1">[1]!ConcatenateIf($A$1:$A$188,A92,$E$1:$E$188,";")</f>
        <v>#NAME?</v>
      </c>
    </row>
    <row r="93" spans="1:7" x14ac:dyDescent="0.25">
      <c r="A93" t="s">
        <v>204</v>
      </c>
      <c r="D93" t="s">
        <v>207</v>
      </c>
      <c r="E93" t="str">
        <f t="shared" si="2"/>
        <v>epeteemo@epet.cz</v>
      </c>
      <c r="F93">
        <f t="shared" si="3"/>
        <v>2</v>
      </c>
      <c r="G93" s="3" t="e">
        <f ca="1">[1]!ConcatenateIf($A$1:$A$188,A93,$E$1:$E$188,";")</f>
        <v>#NAME?</v>
      </c>
    </row>
    <row r="94" spans="1:7" x14ac:dyDescent="0.25">
      <c r="A94" t="s">
        <v>208</v>
      </c>
      <c r="B94" t="s">
        <v>209</v>
      </c>
      <c r="C94">
        <v>14285259</v>
      </c>
      <c r="D94" t="s">
        <v>210</v>
      </c>
      <c r="E94" t="str">
        <f t="shared" si="2"/>
        <v>schor@euenergy.cz</v>
      </c>
      <c r="F94">
        <f t="shared" si="3"/>
        <v>2</v>
      </c>
      <c r="G94" s="3" t="e">
        <f ca="1">[1]!ConcatenateIf($A$1:$A$188,A94,$E$1:$E$188,";")</f>
        <v>#NAME?</v>
      </c>
    </row>
    <row r="95" spans="1:7" x14ac:dyDescent="0.25">
      <c r="A95" t="s">
        <v>208</v>
      </c>
      <c r="D95" t="s">
        <v>211</v>
      </c>
      <c r="E95" t="str">
        <f t="shared" si="2"/>
        <v>priborsky@euenergy.cz</v>
      </c>
      <c r="F95">
        <f t="shared" si="3"/>
        <v>2</v>
      </c>
      <c r="G95" s="3" t="e">
        <f ca="1">[1]!ConcatenateIf($A$1:$A$188,A95,$E$1:$E$188,";")</f>
        <v>#NAME?</v>
      </c>
    </row>
    <row r="96" spans="1:7" x14ac:dyDescent="0.25">
      <c r="A96" t="s">
        <v>212</v>
      </c>
      <c r="B96" t="s">
        <v>213</v>
      </c>
      <c r="C96">
        <v>14104617</v>
      </c>
      <c r="D96" t="s">
        <v>214</v>
      </c>
      <c r="E96" t="str">
        <f t="shared" si="2"/>
        <v>zmena.dodavatele@3-e.cz</v>
      </c>
      <c r="F96">
        <f t="shared" si="3"/>
        <v>2</v>
      </c>
      <c r="G96" s="3" t="e">
        <f ca="1">[1]!ConcatenateIf($A$1:$A$188,A96,$E$1:$E$188,";")</f>
        <v>#NAME?</v>
      </c>
    </row>
    <row r="97" spans="1:7" x14ac:dyDescent="0.25">
      <c r="A97" t="s">
        <v>212</v>
      </c>
      <c r="D97" t="s">
        <v>215</v>
      </c>
      <c r="E97" t="str">
        <f t="shared" si="2"/>
        <v>distribucnipozadavky@3-e.cz</v>
      </c>
      <c r="F97">
        <f t="shared" si="3"/>
        <v>2</v>
      </c>
      <c r="G97" s="3" t="e">
        <f ca="1">[1]!ConcatenateIf($A$1:$A$188,A97,$E$1:$E$188,";")</f>
        <v>#NAME?</v>
      </c>
    </row>
    <row r="98" spans="1:7" x14ac:dyDescent="0.25">
      <c r="A98" t="s">
        <v>216</v>
      </c>
      <c r="B98" t="s">
        <v>217</v>
      </c>
      <c r="C98">
        <v>14419640</v>
      </c>
      <c r="D98" t="s">
        <v>218</v>
      </c>
      <c r="E98" t="str">
        <f t="shared" si="2"/>
        <v>zmena.dodavatele@yello.cz</v>
      </c>
      <c r="F98">
        <f t="shared" si="3"/>
        <v>1</v>
      </c>
      <c r="G98" s="3" t="e">
        <f ca="1">[1]!ConcatenateIf($A$1:$A$188,A98,$E$1:$E$188,";")</f>
        <v>#NAME?</v>
      </c>
    </row>
    <row r="99" spans="1:7" x14ac:dyDescent="0.25">
      <c r="A99" t="s">
        <v>219</v>
      </c>
      <c r="B99" t="s">
        <v>220</v>
      </c>
      <c r="C99">
        <v>13293018</v>
      </c>
      <c r="D99" t="s">
        <v>221</v>
      </c>
      <c r="E99" t="str">
        <f t="shared" si="2"/>
        <v>ezamont@ezamont.cz</v>
      </c>
      <c r="F99">
        <f t="shared" si="3"/>
        <v>1</v>
      </c>
      <c r="G99" s="3" t="e">
        <f ca="1">[1]!ConcatenateIf($A$1:$A$188,A99,$E$1:$E$188,";")</f>
        <v>#NAME?</v>
      </c>
    </row>
    <row r="100" spans="1:7" x14ac:dyDescent="0.25">
      <c r="A100" t="s">
        <v>222</v>
      </c>
      <c r="B100" t="s">
        <v>223</v>
      </c>
      <c r="C100">
        <v>20507558</v>
      </c>
      <c r="D100" t="s">
        <v>224</v>
      </c>
      <c r="E100" t="str">
        <f t="shared" si="2"/>
        <v>info@falconenergy.cz</v>
      </c>
      <c r="F100">
        <f t="shared" si="3"/>
        <v>1</v>
      </c>
      <c r="G100" s="3" t="e">
        <f ca="1">[1]!ConcatenateIf($A$1:$A$188,A100,$E$1:$E$188,";")</f>
        <v>#NAME?</v>
      </c>
    </row>
    <row r="101" spans="1:7" x14ac:dyDescent="0.25">
      <c r="A101" t="s">
        <v>225</v>
      </c>
      <c r="B101" t="s">
        <v>226</v>
      </c>
      <c r="C101">
        <v>14315073</v>
      </c>
      <c r="D101" t="s">
        <v>227</v>
      </c>
      <c r="E101" t="str">
        <f t="shared" si="2"/>
        <v>distribuce@fonergy.cz</v>
      </c>
      <c r="F101">
        <f t="shared" si="3"/>
        <v>1</v>
      </c>
      <c r="G101" s="3" t="e">
        <f ca="1">[1]!ConcatenateIf($A$1:$A$188,A101,$E$1:$E$188,";")</f>
        <v>#NAME?</v>
      </c>
    </row>
    <row r="102" spans="1:7" x14ac:dyDescent="0.25">
      <c r="A102" t="s">
        <v>228</v>
      </c>
      <c r="B102" t="s">
        <v>229</v>
      </c>
      <c r="C102">
        <v>13506889</v>
      </c>
      <c r="D102" t="s">
        <v>230</v>
      </c>
      <c r="E102" t="str">
        <f t="shared" si="2"/>
        <v>feelecoenergy@fosfa.cz</v>
      </c>
      <c r="F102">
        <f t="shared" si="3"/>
        <v>1</v>
      </c>
      <c r="G102" s="3" t="e">
        <f ca="1">[1]!ConcatenateIf($A$1:$A$188,A102,$E$1:$E$188,";")</f>
        <v>#NAME?</v>
      </c>
    </row>
    <row r="103" spans="1:7" x14ac:dyDescent="0.25">
      <c r="A103" t="s">
        <v>231</v>
      </c>
      <c r="B103" t="s">
        <v>232</v>
      </c>
      <c r="C103">
        <v>20355971</v>
      </c>
      <c r="D103" t="s">
        <v>233</v>
      </c>
      <c r="E103" t="str">
        <f t="shared" si="2"/>
        <v>info@frantiskovyenergie.cz</v>
      </c>
      <c r="F103">
        <f t="shared" si="3"/>
        <v>1</v>
      </c>
      <c r="G103" s="3" t="e">
        <f ca="1">[1]!ConcatenateIf($A$1:$A$188,A103,$E$1:$E$188,";")</f>
        <v>#NAME?</v>
      </c>
    </row>
    <row r="104" spans="1:7" x14ac:dyDescent="0.25">
      <c r="A104" t="s">
        <v>234</v>
      </c>
      <c r="B104" t="s">
        <v>235</v>
      </c>
      <c r="C104">
        <v>13509150</v>
      </c>
      <c r="D104" t="s">
        <v>236</v>
      </c>
      <c r="E104" t="str">
        <f t="shared" si="2"/>
        <v>lukas.zach@freeforyou.cz</v>
      </c>
      <c r="F104">
        <f t="shared" si="3"/>
        <v>1</v>
      </c>
      <c r="G104" s="3" t="e">
        <f ca="1">[1]!ConcatenateIf($A$1:$A$188,A104,$E$1:$E$188,";")</f>
        <v>#NAME?</v>
      </c>
    </row>
    <row r="105" spans="1:7" x14ac:dyDescent="0.25">
      <c r="A105" t="s">
        <v>237</v>
      </c>
      <c r="B105" t="s">
        <v>238</v>
      </c>
      <c r="C105">
        <v>20587417</v>
      </c>
      <c r="D105" t="s">
        <v>239</v>
      </c>
      <c r="E105" t="str">
        <f t="shared" si="2"/>
        <v>freecz@freecz.cz</v>
      </c>
      <c r="F105">
        <f t="shared" si="3"/>
        <v>1</v>
      </c>
      <c r="G105" s="3" t="e">
        <f ca="1">[1]!ConcatenateIf($A$1:$A$188,A105,$E$1:$E$188,";")</f>
        <v>#NAME?</v>
      </c>
    </row>
    <row r="106" spans="1:7" x14ac:dyDescent="0.25">
      <c r="A106" t="s">
        <v>240</v>
      </c>
      <c r="B106" t="s">
        <v>241</v>
      </c>
      <c r="C106">
        <v>14184943</v>
      </c>
      <c r="D106" t="s">
        <v>242</v>
      </c>
      <c r="E106" t="str">
        <f t="shared" si="2"/>
        <v>info@gasint.cz</v>
      </c>
      <c r="F106">
        <f t="shared" si="3"/>
        <v>2</v>
      </c>
      <c r="G106" s="3" t="e">
        <f ca="1">[1]!ConcatenateIf($A$1:$A$188,A106,$E$1:$E$188,";")</f>
        <v>#NAME?</v>
      </c>
    </row>
    <row r="107" spans="1:7" x14ac:dyDescent="0.25">
      <c r="A107" t="s">
        <v>240</v>
      </c>
      <c r="D107" t="s">
        <v>243</v>
      </c>
      <c r="E107" t="str">
        <f t="shared" si="2"/>
        <v>pozadavky@gasint.cz</v>
      </c>
      <c r="F107">
        <f t="shared" si="3"/>
        <v>2</v>
      </c>
      <c r="G107" s="3" t="e">
        <f ca="1">[1]!ConcatenateIf($A$1:$A$188,A107,$E$1:$E$188,";")</f>
        <v>#NAME?</v>
      </c>
    </row>
    <row r="108" spans="1:7" x14ac:dyDescent="0.25">
      <c r="A108" t="s">
        <v>244</v>
      </c>
      <c r="B108" t="s">
        <v>245</v>
      </c>
      <c r="C108">
        <v>14805771</v>
      </c>
      <c r="D108" t="s">
        <v>246</v>
      </c>
      <c r="E108" t="str">
        <f t="shared" si="2"/>
        <v>distribuce@maximenergy.cz</v>
      </c>
      <c r="F108">
        <f t="shared" si="3"/>
        <v>1</v>
      </c>
      <c r="G108" s="3" t="e">
        <f ca="1">[1]!ConcatenateIf($A$1:$A$188,A108,$E$1:$E$188,";")</f>
        <v>#NAME?</v>
      </c>
    </row>
    <row r="109" spans="1:7" x14ac:dyDescent="0.25">
      <c r="A109" t="s">
        <v>247</v>
      </c>
      <c r="B109" t="s">
        <v>248</v>
      </c>
      <c r="C109">
        <v>20017130</v>
      </c>
      <c r="D109" t="s">
        <v>249</v>
      </c>
      <c r="E109" t="str">
        <f t="shared" si="2"/>
        <v>petra.stercova@geen.eu</v>
      </c>
      <c r="F109">
        <f t="shared" si="3"/>
        <v>2</v>
      </c>
      <c r="G109" s="3" t="e">
        <f ca="1">[1]!ConcatenateIf($A$1:$A$188,A109,$E$1:$E$188,";")</f>
        <v>#NAME?</v>
      </c>
    </row>
    <row r="110" spans="1:7" x14ac:dyDescent="0.25">
      <c r="A110" t="s">
        <v>247</v>
      </c>
      <c r="D110" t="s">
        <v>250</v>
      </c>
      <c r="E110" t="str">
        <f t="shared" si="2"/>
        <v>geensale@geen.eu</v>
      </c>
      <c r="F110">
        <f t="shared" si="3"/>
        <v>2</v>
      </c>
      <c r="G110" s="3" t="e">
        <f ca="1">[1]!ConcatenateIf($A$1:$A$188,A110,$E$1:$E$188,";")</f>
        <v>#NAME?</v>
      </c>
    </row>
    <row r="111" spans="1:7" x14ac:dyDescent="0.25">
      <c r="A111" t="s">
        <v>251</v>
      </c>
      <c r="B111" t="s">
        <v>252</v>
      </c>
      <c r="C111" t="s">
        <v>253</v>
      </c>
      <c r="D111" t="s">
        <v>254</v>
      </c>
      <c r="E111" t="str">
        <f t="shared" si="2"/>
        <v>backoffice@generalenergy.cz</v>
      </c>
      <c r="F111">
        <f t="shared" si="3"/>
        <v>2</v>
      </c>
      <c r="G111" s="3" t="e">
        <f ca="1">[1]!ConcatenateIf($A$1:$A$188,A111,$E$1:$E$188,";")</f>
        <v>#NAME?</v>
      </c>
    </row>
    <row r="112" spans="1:7" x14ac:dyDescent="0.25">
      <c r="A112" t="s">
        <v>251</v>
      </c>
      <c r="D112" t="s">
        <v>255</v>
      </c>
      <c r="E112" t="str">
        <f t="shared" si="2"/>
        <v>peter.pukaj@generalenergy.cz</v>
      </c>
      <c r="F112">
        <f t="shared" si="3"/>
        <v>2</v>
      </c>
      <c r="G112" s="3" t="e">
        <f ca="1">[1]!ConcatenateIf($A$1:$A$188,A112,$E$1:$E$188,";")</f>
        <v>#NAME?</v>
      </c>
    </row>
    <row r="113" spans="1:7" x14ac:dyDescent="0.25">
      <c r="A113" t="s">
        <v>256</v>
      </c>
      <c r="B113" t="s">
        <v>257</v>
      </c>
      <c r="C113">
        <v>14585970</v>
      </c>
      <c r="D113" t="s">
        <v>258</v>
      </c>
      <c r="E113" t="str">
        <f t="shared" si="2"/>
        <v>energy@green-lights.cz</v>
      </c>
      <c r="F113">
        <f t="shared" si="3"/>
        <v>2</v>
      </c>
      <c r="G113" s="3" t="e">
        <f ca="1">[1]!ConcatenateIf($A$1:$A$188,A113,$E$1:$E$188,";")</f>
        <v>#NAME?</v>
      </c>
    </row>
    <row r="114" spans="1:7" x14ac:dyDescent="0.25">
      <c r="A114" t="s">
        <v>256</v>
      </c>
      <c r="D114" t="s">
        <v>259</v>
      </c>
      <c r="E114" t="str">
        <f t="shared" si="2"/>
        <v>info@green-lights.cz</v>
      </c>
      <c r="F114">
        <f t="shared" si="3"/>
        <v>2</v>
      </c>
      <c r="G114" s="3" t="e">
        <f ca="1">[1]!ConcatenateIf($A$1:$A$188,A114,$E$1:$E$188,";")</f>
        <v>#NAME?</v>
      </c>
    </row>
    <row r="115" spans="1:7" x14ac:dyDescent="0.25">
      <c r="A115" t="s">
        <v>452</v>
      </c>
      <c r="B115" t="s">
        <v>453</v>
      </c>
      <c r="C115">
        <v>20286625</v>
      </c>
      <c r="D115" t="s">
        <v>454</v>
      </c>
      <c r="E115" t="str">
        <f t="shared" si="2"/>
        <v>info@gridenergy.cz</v>
      </c>
      <c r="F115">
        <f t="shared" si="3"/>
        <v>1</v>
      </c>
      <c r="G115" s="3" t="e">
        <f ca="1">[1]!ConcatenateIf($A$1:$A$188,A115,$E$1:$E$188,";")</f>
        <v>#NAME?</v>
      </c>
    </row>
    <row r="116" spans="1:7" x14ac:dyDescent="0.25">
      <c r="A116" t="s">
        <v>260</v>
      </c>
      <c r="B116" t="s">
        <v>261</v>
      </c>
      <c r="C116">
        <v>20465337</v>
      </c>
      <c r="D116" t="s">
        <v>262</v>
      </c>
      <c r="E116" t="str">
        <f t="shared" si="2"/>
        <v>info@hanackaplynarenska.cz</v>
      </c>
      <c r="F116">
        <f t="shared" si="3"/>
        <v>1</v>
      </c>
      <c r="G116" s="3" t="e">
        <f ca="1">[1]!ConcatenateIf($A$1:$A$188,A116,$E$1:$E$188,";")</f>
        <v>#NAME?</v>
      </c>
    </row>
    <row r="117" spans="1:7" x14ac:dyDescent="0.25">
      <c r="A117" t="s">
        <v>263</v>
      </c>
      <c r="B117" t="s">
        <v>264</v>
      </c>
      <c r="C117">
        <v>20023456</v>
      </c>
      <c r="D117" t="s">
        <v>265</v>
      </c>
      <c r="E117" t="str">
        <f t="shared" si="2"/>
        <v>distribuce@inenergie.cz</v>
      </c>
      <c r="F117">
        <f t="shared" si="3"/>
        <v>1</v>
      </c>
      <c r="G117" s="3" t="e">
        <f ca="1">[1]!ConcatenateIf($A$1:$A$188,A117,$E$1:$E$188,";")</f>
        <v>#NAME?</v>
      </c>
    </row>
    <row r="118" spans="1:7" x14ac:dyDescent="0.25">
      <c r="A118" t="s">
        <v>266</v>
      </c>
      <c r="B118" t="s">
        <v>267</v>
      </c>
      <c r="C118">
        <v>20002077</v>
      </c>
      <c r="D118" t="s">
        <v>268</v>
      </c>
      <c r="E118" t="str">
        <f t="shared" si="2"/>
        <v>zmenadodavatele@innogy.com</v>
      </c>
      <c r="F118">
        <f t="shared" si="3"/>
        <v>1</v>
      </c>
      <c r="G118" s="3" t="e">
        <f ca="1">[1]!ConcatenateIf($A$1:$A$188,A118,$E$1:$E$188,";")</f>
        <v>#NAME?</v>
      </c>
    </row>
    <row r="119" spans="1:7" x14ac:dyDescent="0.25">
      <c r="A119" t="s">
        <v>465</v>
      </c>
      <c r="B119" t="s">
        <v>466</v>
      </c>
      <c r="C119">
        <v>20593632</v>
      </c>
      <c r="D119" t="s">
        <v>467</v>
      </c>
      <c r="E119" t="str">
        <f t="shared" si="2"/>
        <v>info@jihlavskeplynarny.cz</v>
      </c>
      <c r="F119">
        <f t="shared" si="3"/>
        <v>1</v>
      </c>
      <c r="G119" s="3" t="e">
        <f ca="1">[1]!ConcatenateIf($A$1:$A$188,A119,$E$1:$E$188,";")</f>
        <v>#NAME?</v>
      </c>
    </row>
    <row r="120" spans="1:7" x14ac:dyDescent="0.25">
      <c r="A120" t="s">
        <v>269</v>
      </c>
      <c r="B120" t="s">
        <v>270</v>
      </c>
      <c r="C120">
        <v>14558062</v>
      </c>
      <c r="D120" t="s">
        <v>271</v>
      </c>
      <c r="E120" t="str">
        <f t="shared" si="2"/>
        <v>elektrina@kvplyn.cz</v>
      </c>
      <c r="F120">
        <f t="shared" si="3"/>
        <v>1</v>
      </c>
      <c r="G120" s="3" t="e">
        <f ca="1">[1]!ConcatenateIf($A$1:$A$188,A120,$E$1:$E$188,";")</f>
        <v>#NAME?</v>
      </c>
    </row>
    <row r="121" spans="1:7" x14ac:dyDescent="0.25">
      <c r="A121" t="s">
        <v>272</v>
      </c>
      <c r="B121" t="s">
        <v>273</v>
      </c>
      <c r="C121">
        <v>14528429</v>
      </c>
      <c r="D121" t="s">
        <v>274</v>
      </c>
      <c r="E121" t="str">
        <f t="shared" si="2"/>
        <v>k-gas@email.cz</v>
      </c>
      <c r="F121">
        <f t="shared" si="3"/>
        <v>1</v>
      </c>
      <c r="G121" s="3" t="e">
        <f ca="1">[1]!ConcatenateIf($A$1:$A$188,A121,$E$1:$E$188,";")</f>
        <v>#NAME?</v>
      </c>
    </row>
    <row r="122" spans="1:7" x14ac:dyDescent="0.25">
      <c r="A122" t="s">
        <v>275</v>
      </c>
      <c r="B122" t="s">
        <v>276</v>
      </c>
      <c r="C122">
        <v>20028121</v>
      </c>
      <c r="D122" t="s">
        <v>277</v>
      </c>
      <c r="E122" t="str">
        <f t="shared" si="2"/>
        <v>distribuce@kolibrik-energie.cz</v>
      </c>
      <c r="F122">
        <f t="shared" si="3"/>
        <v>1</v>
      </c>
      <c r="G122" s="3" t="e">
        <f ca="1">[1]!ConcatenateIf($A$1:$A$188,A122,$E$1:$E$188,";")</f>
        <v>#NAME?</v>
      </c>
    </row>
    <row r="123" spans="1:7" x14ac:dyDescent="0.25">
      <c r="A123" t="s">
        <v>278</v>
      </c>
      <c r="B123" t="s">
        <v>279</v>
      </c>
      <c r="C123">
        <v>13857597</v>
      </c>
      <c r="D123" t="s">
        <v>280</v>
      </c>
      <c r="E123" t="str">
        <f t="shared" si="2"/>
        <v>travnicek@ldenergy.cz</v>
      </c>
      <c r="F123">
        <f t="shared" si="3"/>
        <v>1</v>
      </c>
      <c r="G123" s="3" t="e">
        <f ca="1">[1]!ConcatenateIf($A$1:$A$188,A123,$E$1:$E$188,";")</f>
        <v>#NAME?</v>
      </c>
    </row>
    <row r="124" spans="1:7" x14ac:dyDescent="0.25">
      <c r="A124" t="s">
        <v>281</v>
      </c>
      <c r="B124" t="s">
        <v>282</v>
      </c>
      <c r="C124">
        <v>14102314</v>
      </c>
      <c r="D124" t="s">
        <v>283</v>
      </c>
      <c r="E124" t="str">
        <f t="shared" si="2"/>
        <v>pozadavky@levnyplyn.cz</v>
      </c>
      <c r="F124">
        <f t="shared" si="3"/>
        <v>1</v>
      </c>
      <c r="G124" s="3" t="e">
        <f ca="1">[1]!ConcatenateIf($A$1:$A$188,A124,$E$1:$E$188,";")</f>
        <v>#NAME?</v>
      </c>
    </row>
    <row r="125" spans="1:7" x14ac:dyDescent="0.25">
      <c r="A125" t="s">
        <v>284</v>
      </c>
      <c r="B125" t="s">
        <v>285</v>
      </c>
      <c r="C125">
        <v>14542400</v>
      </c>
      <c r="D125" t="s">
        <v>286</v>
      </c>
      <c r="E125" t="str">
        <f t="shared" si="2"/>
        <v>management4@levelenergy.cz</v>
      </c>
      <c r="F125">
        <f t="shared" si="3"/>
        <v>2</v>
      </c>
      <c r="G125" s="3" t="e">
        <f ca="1">[1]!ConcatenateIf($A$1:$A$188,A125,$E$1:$E$188,";")</f>
        <v>#NAME?</v>
      </c>
    </row>
    <row r="126" spans="1:7" x14ac:dyDescent="0.25">
      <c r="A126" t="s">
        <v>284</v>
      </c>
      <c r="D126" t="s">
        <v>287</v>
      </c>
      <c r="E126" t="str">
        <f t="shared" si="2"/>
        <v>management2@levelenergy.cz</v>
      </c>
      <c r="F126">
        <f t="shared" si="3"/>
        <v>2</v>
      </c>
      <c r="G126" s="3" t="e">
        <f ca="1">[1]!ConcatenateIf($A$1:$A$188,A126,$E$1:$E$188,";")</f>
        <v>#NAME?</v>
      </c>
    </row>
    <row r="127" spans="1:7" x14ac:dyDescent="0.25">
      <c r="A127" t="s">
        <v>288</v>
      </c>
      <c r="B127" t="s">
        <v>289</v>
      </c>
      <c r="C127" t="s">
        <v>290</v>
      </c>
      <c r="D127" t="s">
        <v>291</v>
      </c>
      <c r="E127" t="str">
        <f t="shared" si="2"/>
        <v>info@lidovaenergie.cz</v>
      </c>
      <c r="F127">
        <f t="shared" si="3"/>
        <v>1</v>
      </c>
      <c r="G127" s="3" t="e">
        <f ca="1">[1]!ConcatenateIf($A$1:$A$188,A127,$E$1:$E$188,";")</f>
        <v>#NAME?</v>
      </c>
    </row>
    <row r="128" spans="1:7" x14ac:dyDescent="0.25">
      <c r="A128" t="s">
        <v>292</v>
      </c>
      <c r="B128" t="s">
        <v>293</v>
      </c>
      <c r="C128">
        <v>10029085</v>
      </c>
      <c r="D128" t="s">
        <v>294</v>
      </c>
      <c r="E128" t="str">
        <f t="shared" si="2"/>
        <v>pds@lumius.cz</v>
      </c>
      <c r="F128">
        <f t="shared" si="3"/>
        <v>1</v>
      </c>
      <c r="G128" s="3" t="e">
        <f ca="1">[1]!ConcatenateIf($A$1:$A$188,A128,$E$1:$E$188,";")</f>
        <v>#NAME?</v>
      </c>
    </row>
    <row r="129" spans="1:7" x14ac:dyDescent="0.25">
      <c r="A129" t="s">
        <v>295</v>
      </c>
      <c r="B129" t="s">
        <v>296</v>
      </c>
      <c r="C129">
        <v>20350565</v>
      </c>
      <c r="D129" t="s">
        <v>297</v>
      </c>
      <c r="E129" t="str">
        <f t="shared" si="2"/>
        <v>energetik@mantaenergy,cz</v>
      </c>
      <c r="F129">
        <f t="shared" si="3"/>
        <v>1</v>
      </c>
      <c r="G129" s="3" t="e">
        <f ca="1">[1]!ConcatenateIf($A$1:$A$188,A129,$E$1:$E$188,";")</f>
        <v>#NAME?</v>
      </c>
    </row>
    <row r="130" spans="1:7" x14ac:dyDescent="0.25">
      <c r="A130" t="s">
        <v>298</v>
      </c>
      <c r="B130" t="s">
        <v>299</v>
      </c>
      <c r="C130">
        <v>14585973</v>
      </c>
      <c r="D130" t="s">
        <v>300</v>
      </c>
      <c r="E130" t="str">
        <f t="shared" si="2"/>
        <v>info@mdienergy.cz</v>
      </c>
      <c r="F130">
        <f t="shared" si="3"/>
        <v>1</v>
      </c>
      <c r="G130" s="3" t="e">
        <f ca="1">[1]!ConcatenateIf($A$1:$A$188,A130,$E$1:$E$188,";")</f>
        <v>#NAME?</v>
      </c>
    </row>
    <row r="131" spans="1:7" x14ac:dyDescent="0.25">
      <c r="A131" t="s">
        <v>301</v>
      </c>
      <c r="B131" t="s">
        <v>302</v>
      </c>
      <c r="C131">
        <v>20531694</v>
      </c>
      <c r="D131" t="s">
        <v>303</v>
      </c>
      <c r="E131" t="str">
        <f t="shared" ref="E131:E188" si="4">TRIM(D131)</f>
        <v>pds@microenergy.cz</v>
      </c>
      <c r="F131">
        <f t="shared" ref="F131:F188" si="5">COUNTIF(A:A,A131)</f>
        <v>2</v>
      </c>
      <c r="G131" s="3" t="e">
        <f ca="1">[1]!ConcatenateIf($A$1:$A$188,A131,$E$1:$E$188,";")</f>
        <v>#NAME?</v>
      </c>
    </row>
    <row r="132" spans="1:7" x14ac:dyDescent="0.25">
      <c r="A132" t="s">
        <v>301</v>
      </c>
      <c r="D132" t="s">
        <v>304</v>
      </c>
      <c r="E132" t="str">
        <f t="shared" si="4"/>
        <v>lucie.losova@microenergy.cz</v>
      </c>
      <c r="F132">
        <f t="shared" si="5"/>
        <v>2</v>
      </c>
      <c r="G132" s="3" t="e">
        <f ca="1">[1]!ConcatenateIf($A$1:$A$188,A132,$E$1:$E$188,";")</f>
        <v>#NAME?</v>
      </c>
    </row>
    <row r="133" spans="1:7" x14ac:dyDescent="0.25">
      <c r="A133" t="s">
        <v>305</v>
      </c>
      <c r="B133" t="s">
        <v>306</v>
      </c>
      <c r="C133">
        <v>14157941</v>
      </c>
      <c r="D133" t="s">
        <v>307</v>
      </c>
      <c r="E133" t="str">
        <f t="shared" si="4"/>
        <v>kracman@miromi.cz</v>
      </c>
      <c r="F133">
        <f t="shared" si="5"/>
        <v>1</v>
      </c>
      <c r="G133" s="3" t="e">
        <f ca="1">[1]!ConcatenateIf($A$1:$A$188,A133,$E$1:$E$188,";")</f>
        <v>#NAME?</v>
      </c>
    </row>
    <row r="134" spans="1:7" x14ac:dyDescent="0.25">
      <c r="A134" t="s">
        <v>308</v>
      </c>
      <c r="B134" t="s">
        <v>309</v>
      </c>
      <c r="C134">
        <v>14100406</v>
      </c>
      <c r="D134" t="s">
        <v>310</v>
      </c>
      <c r="E134" t="str">
        <f t="shared" si="4"/>
        <v>prilohy.rsd@mnd.cz</v>
      </c>
      <c r="F134">
        <f t="shared" si="5"/>
        <v>1</v>
      </c>
      <c r="G134" s="3" t="e">
        <f ca="1">[1]!ConcatenateIf($A$1:$A$188,A134,$E$1:$E$188,";")</f>
        <v>#NAME?</v>
      </c>
    </row>
    <row r="135" spans="1:7" x14ac:dyDescent="0.25">
      <c r="A135" t="s">
        <v>311</v>
      </c>
      <c r="B135" t="s">
        <v>312</v>
      </c>
      <c r="C135" t="s">
        <v>313</v>
      </c>
      <c r="D135" t="s">
        <v>314</v>
      </c>
      <c r="E135" t="str">
        <f t="shared" si="4"/>
        <v>prilohy.rsd@mndet.cz</v>
      </c>
      <c r="F135">
        <f t="shared" si="5"/>
        <v>1</v>
      </c>
      <c r="G135" s="3" t="e">
        <f ca="1">[1]!ConcatenateIf($A$1:$A$188,A135,$E$1:$E$188,";")</f>
        <v>#NAME?</v>
      </c>
    </row>
    <row r="136" spans="1:7" x14ac:dyDescent="0.25">
      <c r="A136" t="s">
        <v>315</v>
      </c>
      <c r="B136" t="s">
        <v>316</v>
      </c>
      <c r="C136">
        <v>15005969</v>
      </c>
      <c r="D136" t="s">
        <v>317</v>
      </c>
      <c r="E136" t="str">
        <f t="shared" si="4"/>
        <v>info@moravskaplynarenska.cz</v>
      </c>
      <c r="F136">
        <f t="shared" si="5"/>
        <v>1</v>
      </c>
      <c r="G136" s="3" t="e">
        <f ca="1">[1]!ConcatenateIf($A$1:$A$188,A136,$E$1:$E$188,";")</f>
        <v>#NAME?</v>
      </c>
    </row>
    <row r="137" spans="1:7" x14ac:dyDescent="0.25">
      <c r="A137" t="s">
        <v>318</v>
      </c>
      <c r="B137" t="s">
        <v>319</v>
      </c>
      <c r="C137">
        <v>13710718</v>
      </c>
      <c r="D137" t="s">
        <v>113</v>
      </c>
      <c r="E137" t="str">
        <f t="shared" si="4"/>
        <v>info@nanoenergies.cz</v>
      </c>
      <c r="F137">
        <f t="shared" si="5"/>
        <v>1</v>
      </c>
      <c r="G137" s="3" t="e">
        <f ca="1">[1]!ConcatenateIf($A$1:$A$188,A137,$E$1:$E$188,";")</f>
        <v>#NAME?</v>
      </c>
    </row>
    <row r="138" spans="1:7" x14ac:dyDescent="0.25">
      <c r="A138" t="s">
        <v>320</v>
      </c>
      <c r="B138" t="s">
        <v>321</v>
      </c>
      <c r="C138">
        <v>14687997</v>
      </c>
      <c r="D138" t="s">
        <v>113</v>
      </c>
      <c r="E138" t="str">
        <f t="shared" si="4"/>
        <v>info@nanoenergies.cz</v>
      </c>
      <c r="F138">
        <f t="shared" si="5"/>
        <v>1</v>
      </c>
      <c r="G138" s="3" t="e">
        <f ca="1">[1]!ConcatenateIf($A$1:$A$188,A138,$E$1:$E$188,";")</f>
        <v>#NAME?</v>
      </c>
    </row>
    <row r="139" spans="1:7" x14ac:dyDescent="0.25">
      <c r="A139" t="s">
        <v>322</v>
      </c>
      <c r="B139" t="s">
        <v>323</v>
      </c>
      <c r="C139">
        <v>20208419</v>
      </c>
      <c r="D139" t="s">
        <v>324</v>
      </c>
      <c r="E139" t="str">
        <f t="shared" si="4"/>
        <v>hedvicek@nezavislaenergie.cz</v>
      </c>
      <c r="F139">
        <f t="shared" si="5"/>
        <v>2</v>
      </c>
      <c r="G139" s="3" t="e">
        <f ca="1">[1]!ConcatenateIf($A$1:$A$188,A139,$E$1:$E$188,";")</f>
        <v>#NAME?</v>
      </c>
    </row>
    <row r="140" spans="1:7" x14ac:dyDescent="0.25">
      <c r="A140" t="s">
        <v>322</v>
      </c>
      <c r="D140" t="s">
        <v>325</v>
      </c>
      <c r="E140" t="str">
        <f t="shared" si="4"/>
        <v>chytil@nezavislaenergie.cz</v>
      </c>
      <c r="F140">
        <f t="shared" si="5"/>
        <v>2</v>
      </c>
      <c r="G140" s="3" t="e">
        <f ca="1">[1]!ConcatenateIf($A$1:$A$188,A140,$E$1:$E$188,";")</f>
        <v>#NAME?</v>
      </c>
    </row>
    <row r="141" spans="1:7" x14ac:dyDescent="0.25">
      <c r="A141" t="s">
        <v>326</v>
      </c>
      <c r="B141" t="s">
        <v>327</v>
      </c>
      <c r="C141">
        <v>13488347</v>
      </c>
      <c r="D141" t="s">
        <v>328</v>
      </c>
      <c r="E141" t="str">
        <f t="shared" si="4"/>
        <v>info@nwtenergie.cz</v>
      </c>
      <c r="F141">
        <f t="shared" si="5"/>
        <v>2</v>
      </c>
      <c r="G141" s="3" t="e">
        <f ca="1">[1]!ConcatenateIf($A$1:$A$188,A141,$E$1:$E$188,";")</f>
        <v>#NAME?</v>
      </c>
    </row>
    <row r="142" spans="1:7" x14ac:dyDescent="0.25">
      <c r="A142" t="s">
        <v>326</v>
      </c>
      <c r="B142" t="s">
        <v>329</v>
      </c>
      <c r="C142">
        <v>14386270</v>
      </c>
      <c r="D142" t="s">
        <v>330</v>
      </c>
      <c r="E142" t="str">
        <f t="shared" si="4"/>
        <v>silvie.pekarova@nwt.cz</v>
      </c>
      <c r="F142">
        <f t="shared" si="5"/>
        <v>2</v>
      </c>
      <c r="G142" s="3" t="e">
        <f ca="1">[1]!ConcatenateIf($A$1:$A$188,A142,$E$1:$E$188,";")</f>
        <v>#NAME?</v>
      </c>
    </row>
    <row r="143" spans="1:7" x14ac:dyDescent="0.25">
      <c r="A143" t="s">
        <v>331</v>
      </c>
      <c r="D143" t="s">
        <v>332</v>
      </c>
      <c r="E143" t="str">
        <f t="shared" si="4"/>
        <v>david.kelis@obecni-plynarna.cz</v>
      </c>
      <c r="F143">
        <f t="shared" si="5"/>
        <v>3</v>
      </c>
      <c r="G143" s="3" t="e">
        <f ca="1">[1]!ConcatenateIf($A$1:$A$188,A143,$E$1:$E$188,";")</f>
        <v>#NAME?</v>
      </c>
    </row>
    <row r="144" spans="1:7" x14ac:dyDescent="0.25">
      <c r="A144" t="s">
        <v>331</v>
      </c>
      <c r="D144" t="s">
        <v>333</v>
      </c>
      <c r="E144" t="str">
        <f t="shared" si="4"/>
        <v>monika.vaclavikova@obecni-plynarna.cz</v>
      </c>
      <c r="F144">
        <f t="shared" si="5"/>
        <v>3</v>
      </c>
      <c r="G144" s="3" t="e">
        <f ca="1">[1]!ConcatenateIf($A$1:$A$188,A144,$E$1:$E$188,";")</f>
        <v>#NAME?</v>
      </c>
    </row>
    <row r="145" spans="1:7" x14ac:dyDescent="0.25">
      <c r="A145" t="s">
        <v>331</v>
      </c>
      <c r="D145" t="s">
        <v>334</v>
      </c>
      <c r="E145" t="str">
        <f t="shared" si="4"/>
        <v>aneta.prochazkova@obecni-plynarna.cz</v>
      </c>
      <c r="F145">
        <f t="shared" si="5"/>
        <v>3</v>
      </c>
      <c r="G145" s="3" t="e">
        <f ca="1">[1]!ConcatenateIf($A$1:$A$188,A145,$E$1:$E$188,";")</f>
        <v>#NAME?</v>
      </c>
    </row>
    <row r="146" spans="1:7" x14ac:dyDescent="0.25">
      <c r="A146" t="s">
        <v>458</v>
      </c>
      <c r="B146" t="s">
        <v>459</v>
      </c>
      <c r="C146">
        <v>20508879</v>
      </c>
      <c r="D146" t="s">
        <v>460</v>
      </c>
      <c r="E146" t="str">
        <f t="shared" si="4"/>
        <v>info@plutoenergy.com</v>
      </c>
      <c r="F146">
        <f t="shared" si="5"/>
        <v>1</v>
      </c>
      <c r="G146" s="3" t="e">
        <f ca="1">[1]!ConcatenateIf($A$1:$A$188,A146,$E$1:$E$188,";")</f>
        <v>#NAME?</v>
      </c>
    </row>
    <row r="147" spans="1:7" x14ac:dyDescent="0.25">
      <c r="A147" t="s">
        <v>335</v>
      </c>
      <c r="B147" t="s">
        <v>336</v>
      </c>
      <c r="C147">
        <v>10179768</v>
      </c>
      <c r="D147" t="s">
        <v>337</v>
      </c>
      <c r="E147" t="str">
        <f t="shared" si="4"/>
        <v>rs.distribuce@pre.cz</v>
      </c>
      <c r="F147">
        <f t="shared" si="5"/>
        <v>1</v>
      </c>
      <c r="G147" s="3" t="e">
        <f ca="1">[1]!ConcatenateIf($A$1:$A$188,A147,$E$1:$E$188,";")</f>
        <v>#NAME?</v>
      </c>
    </row>
    <row r="148" spans="1:7" x14ac:dyDescent="0.25">
      <c r="A148" t="s">
        <v>338</v>
      </c>
      <c r="B148" t="s">
        <v>339</v>
      </c>
      <c r="C148">
        <v>11105869</v>
      </c>
      <c r="D148" t="s">
        <v>340</v>
      </c>
      <c r="E148" t="str">
        <f t="shared" si="4"/>
        <v>zmeny.dodavatele@ppas.cz</v>
      </c>
      <c r="F148">
        <f t="shared" si="5"/>
        <v>1</v>
      </c>
      <c r="G148" s="3" t="e">
        <f ca="1">[1]!ConcatenateIf($A$1:$A$188,A148,$E$1:$E$188,";")</f>
        <v>#NAME?</v>
      </c>
    </row>
    <row r="149" spans="1:7" x14ac:dyDescent="0.25">
      <c r="A149" t="s">
        <v>341</v>
      </c>
      <c r="B149" t="s">
        <v>342</v>
      </c>
      <c r="C149" t="s">
        <v>343</v>
      </c>
      <c r="D149" t="s">
        <v>344</v>
      </c>
      <c r="E149" t="str">
        <f t="shared" si="4"/>
        <v>info@prvnimoravska.cz</v>
      </c>
      <c r="F149">
        <f t="shared" si="5"/>
        <v>1</v>
      </c>
      <c r="G149" s="3" t="e">
        <f ca="1">[1]!ConcatenateIf($A$1:$A$188,A149,$E$1:$E$188,";")</f>
        <v>#NAME?</v>
      </c>
    </row>
    <row r="150" spans="1:7" x14ac:dyDescent="0.25">
      <c r="A150" t="s">
        <v>345</v>
      </c>
      <c r="B150" t="s">
        <v>346</v>
      </c>
      <c r="C150">
        <v>20051058</v>
      </c>
      <c r="D150" t="s">
        <v>347</v>
      </c>
      <c r="E150" t="str">
        <f t="shared" si="4"/>
        <v>provoz@prvnirodinna.cz</v>
      </c>
      <c r="F150">
        <f t="shared" si="5"/>
        <v>2</v>
      </c>
      <c r="G150" s="3" t="e">
        <f ca="1">[1]!ConcatenateIf($A$1:$A$188,A150,$E$1:$E$188,";")</f>
        <v>#NAME?</v>
      </c>
    </row>
    <row r="151" spans="1:7" x14ac:dyDescent="0.25">
      <c r="A151" t="s">
        <v>345</v>
      </c>
      <c r="D151" t="s">
        <v>348</v>
      </c>
      <c r="E151" t="str">
        <f t="shared" si="4"/>
        <v>obchodnik@prvnirodinna.cz</v>
      </c>
      <c r="F151">
        <f t="shared" si="5"/>
        <v>2</v>
      </c>
      <c r="G151" s="3" t="e">
        <f ca="1">[1]!ConcatenateIf($A$1:$A$188,A151,$E$1:$E$188,";")</f>
        <v>#NAME?</v>
      </c>
    </row>
    <row r="152" spans="1:7" x14ac:dyDescent="0.25">
      <c r="A152" t="s">
        <v>349</v>
      </c>
      <c r="B152" t="s">
        <v>350</v>
      </c>
      <c r="C152">
        <v>14017816</v>
      </c>
      <c r="D152" t="s">
        <v>351</v>
      </c>
      <c r="E152" t="str">
        <f t="shared" si="4"/>
        <v>quantumas@quantumas.cz</v>
      </c>
      <c r="F152">
        <f t="shared" si="5"/>
        <v>2</v>
      </c>
      <c r="G152" s="3" t="e">
        <f ca="1">[1]!ConcatenateIf($A$1:$A$188,A152,$E$1:$E$188,";")</f>
        <v>#NAME?</v>
      </c>
    </row>
    <row r="153" spans="1:7" x14ac:dyDescent="0.25">
      <c r="A153" t="s">
        <v>349</v>
      </c>
      <c r="D153" t="s">
        <v>352</v>
      </c>
      <c r="E153" t="str">
        <f t="shared" si="4"/>
        <v>elektrina@quantumas.cz</v>
      </c>
      <c r="F153">
        <f t="shared" si="5"/>
        <v>2</v>
      </c>
      <c r="G153" s="3" t="e">
        <f ca="1">[1]!ConcatenateIf($A$1:$A$188,A153,$E$1:$E$188,";")</f>
        <v>#NAME?</v>
      </c>
    </row>
    <row r="154" spans="1:7" x14ac:dyDescent="0.25">
      <c r="A154" t="s">
        <v>353</v>
      </c>
      <c r="B154" t="s">
        <v>354</v>
      </c>
      <c r="C154">
        <v>14925515</v>
      </c>
      <c r="D154" t="s">
        <v>355</v>
      </c>
      <c r="E154" t="str">
        <f t="shared" si="4"/>
        <v>info@rayenergy.cz</v>
      </c>
      <c r="F154">
        <f t="shared" si="5"/>
        <v>1</v>
      </c>
      <c r="G154" s="3" t="e">
        <f ca="1">[1]!ConcatenateIf($A$1:$A$188,A154,$E$1:$E$188,";")</f>
        <v>#NAME?</v>
      </c>
    </row>
    <row r="155" spans="1:7" x14ac:dyDescent="0.25">
      <c r="A155" t="s">
        <v>356</v>
      </c>
      <c r="B155" t="s">
        <v>357</v>
      </c>
      <c r="C155">
        <v>14894171</v>
      </c>
      <c r="D155" t="s">
        <v>358</v>
      </c>
      <c r="E155" t="str">
        <f t="shared" si="4"/>
        <v>jiri.volovsky@rightpower.com</v>
      </c>
      <c r="F155">
        <f t="shared" si="5"/>
        <v>3</v>
      </c>
      <c r="G155" s="3" t="e">
        <f ca="1">[1]!ConcatenateIf($A$1:$A$188,A155,$E$1:$E$188,";")</f>
        <v>#NAME?</v>
      </c>
    </row>
    <row r="156" spans="1:7" x14ac:dyDescent="0.25">
      <c r="A156" t="s">
        <v>356</v>
      </c>
      <c r="D156" t="s">
        <v>359</v>
      </c>
      <c r="E156" t="str">
        <f t="shared" si="4"/>
        <v>marek.piwko@rightpower.com</v>
      </c>
      <c r="F156">
        <f t="shared" si="5"/>
        <v>3</v>
      </c>
      <c r="G156" s="3" t="e">
        <f ca="1">[1]!ConcatenateIf($A$1:$A$188,A156,$E$1:$E$188,";")</f>
        <v>#NAME?</v>
      </c>
    </row>
    <row r="157" spans="1:7" x14ac:dyDescent="0.25">
      <c r="A157" t="s">
        <v>356</v>
      </c>
      <c r="D157" t="s">
        <v>360</v>
      </c>
      <c r="E157" t="str">
        <f t="shared" si="4"/>
        <v>petr.vasenka@rightpower.com</v>
      </c>
      <c r="F157">
        <f t="shared" si="5"/>
        <v>3</v>
      </c>
      <c r="G157" s="3" t="e">
        <f ca="1">[1]!ConcatenateIf($A$1:$A$188,A157,$E$1:$E$188,";")</f>
        <v>#NAME?</v>
      </c>
    </row>
    <row r="158" spans="1:7" x14ac:dyDescent="0.25">
      <c r="A158" t="s">
        <v>361</v>
      </c>
      <c r="B158" t="s">
        <v>362</v>
      </c>
      <c r="C158">
        <v>20130695</v>
      </c>
      <c r="D158" t="s">
        <v>363</v>
      </c>
      <c r="E158" t="str">
        <f t="shared" si="4"/>
        <v>info@rodinna-energie.cz</v>
      </c>
      <c r="F158">
        <f t="shared" si="5"/>
        <v>1</v>
      </c>
      <c r="G158" s="3" t="e">
        <f ca="1">[1]!ConcatenateIf($A$1:$A$188,A158,$E$1:$E$188,";")</f>
        <v>#NAME?</v>
      </c>
    </row>
    <row r="159" spans="1:7" x14ac:dyDescent="0.25">
      <c r="A159" t="s">
        <v>364</v>
      </c>
      <c r="B159" t="s">
        <v>365</v>
      </c>
      <c r="C159" t="s">
        <v>366</v>
      </c>
      <c r="D159" t="s">
        <v>367</v>
      </c>
      <c r="E159" t="str">
        <f t="shared" si="4"/>
        <v>admin@rsenergy.cz</v>
      </c>
      <c r="F159">
        <f t="shared" si="5"/>
        <v>1</v>
      </c>
      <c r="G159" s="3" t="e">
        <f ca="1">[1]!ConcatenateIf($A$1:$A$188,A159,$E$1:$E$188,";")</f>
        <v>#NAME?</v>
      </c>
    </row>
    <row r="160" spans="1:7" x14ac:dyDescent="0.25">
      <c r="A160" t="s">
        <v>368</v>
      </c>
      <c r="B160" t="s">
        <v>369</v>
      </c>
      <c r="C160">
        <v>14799936</v>
      </c>
      <c r="D160" t="s">
        <v>370</v>
      </c>
      <c r="E160" t="str">
        <f t="shared" si="4"/>
        <v>info@santino2011.cz</v>
      </c>
      <c r="F160">
        <f t="shared" si="5"/>
        <v>1</v>
      </c>
      <c r="G160" s="3" t="e">
        <f ca="1">[1]!ConcatenateIf($A$1:$A$188,A160,$E$1:$E$188,";")</f>
        <v>#NAME?</v>
      </c>
    </row>
    <row r="161" spans="1:7" x14ac:dyDescent="0.25">
      <c r="A161" t="s">
        <v>371</v>
      </c>
      <c r="B161" t="s">
        <v>372</v>
      </c>
      <c r="C161">
        <v>13471844</v>
      </c>
      <c r="D161" t="s">
        <v>373</v>
      </c>
      <c r="E161" t="str">
        <f t="shared" si="4"/>
        <v>kuna@seaberg.cz</v>
      </c>
      <c r="F161">
        <f t="shared" si="5"/>
        <v>1</v>
      </c>
      <c r="G161" s="3" t="e">
        <f ca="1">[1]!ConcatenateIf($A$1:$A$188,A161,$E$1:$E$188,";")</f>
        <v>#NAME?</v>
      </c>
    </row>
    <row r="162" spans="1:7" x14ac:dyDescent="0.25">
      <c r="A162" t="s">
        <v>374</v>
      </c>
      <c r="B162" t="s">
        <v>375</v>
      </c>
      <c r="C162">
        <v>20439220</v>
      </c>
      <c r="D162" t="s">
        <v>376</v>
      </c>
      <c r="E162" t="str">
        <f t="shared" si="4"/>
        <v>sforp@sforp.cz</v>
      </c>
      <c r="F162">
        <f t="shared" si="5"/>
        <v>1</v>
      </c>
      <c r="G162" s="3" t="e">
        <f ca="1">[1]!ConcatenateIf($A$1:$A$188,A162,$E$1:$E$188,";")</f>
        <v>#NAME?</v>
      </c>
    </row>
    <row r="163" spans="1:7" x14ac:dyDescent="0.25">
      <c r="A163" t="s">
        <v>377</v>
      </c>
      <c r="B163" t="s">
        <v>378</v>
      </c>
      <c r="C163">
        <v>20188764</v>
      </c>
      <c r="D163" t="s">
        <v>379</v>
      </c>
      <c r="E163" t="str">
        <f t="shared" si="4"/>
        <v>registrace@seas.sk</v>
      </c>
      <c r="F163">
        <f t="shared" si="5"/>
        <v>1</v>
      </c>
      <c r="G163" s="3" t="e">
        <f ca="1">[1]!ConcatenateIf($A$1:$A$188,A163,$E$1:$E$188,";")</f>
        <v>#NAME?</v>
      </c>
    </row>
    <row r="164" spans="1:7" x14ac:dyDescent="0.25">
      <c r="A164" t="s">
        <v>380</v>
      </c>
      <c r="B164" t="s">
        <v>381</v>
      </c>
      <c r="C164">
        <v>14977694</v>
      </c>
      <c r="D164" t="s">
        <v>382</v>
      </c>
      <c r="E164" t="str">
        <f t="shared" si="4"/>
        <v>energy@solarglobal.cz</v>
      </c>
      <c r="F164">
        <f t="shared" si="5"/>
        <v>1</v>
      </c>
      <c r="G164" s="3" t="e">
        <f ca="1">[1]!ConcatenateIf($A$1:$A$188,A164,$E$1:$E$188,";")</f>
        <v>#NAME?</v>
      </c>
    </row>
    <row r="165" spans="1:7" x14ac:dyDescent="0.25">
      <c r="A165" t="s">
        <v>383</v>
      </c>
      <c r="B165" t="s">
        <v>384</v>
      </c>
      <c r="C165">
        <v>13923150</v>
      </c>
      <c r="D165" t="s">
        <v>385</v>
      </c>
      <c r="E165" t="str">
        <f t="shared" si="4"/>
        <v>irena.stasova@spp.cz</v>
      </c>
      <c r="F165">
        <f t="shared" si="5"/>
        <v>2</v>
      </c>
      <c r="G165" s="3" t="e">
        <f ca="1">[1]!ConcatenateIf($A$1:$A$188,A165,$E$1:$E$188,";")</f>
        <v>#NAME?</v>
      </c>
    </row>
    <row r="166" spans="1:7" x14ac:dyDescent="0.25">
      <c r="A166" t="s">
        <v>383</v>
      </c>
      <c r="D166" t="s">
        <v>386</v>
      </c>
      <c r="E166" t="str">
        <f t="shared" si="4"/>
        <v>jiri.psencik@spp.cz</v>
      </c>
      <c r="F166">
        <f t="shared" si="5"/>
        <v>2</v>
      </c>
      <c r="G166" s="3" t="e">
        <f ca="1">[1]!ConcatenateIf($A$1:$A$188,A166,$E$1:$E$188,";")</f>
        <v>#NAME?</v>
      </c>
    </row>
    <row r="167" spans="1:7" x14ac:dyDescent="0.25">
      <c r="A167" t="s">
        <v>387</v>
      </c>
      <c r="B167" t="s">
        <v>388</v>
      </c>
      <c r="C167">
        <v>20133690</v>
      </c>
      <c r="D167" t="s">
        <v>389</v>
      </c>
      <c r="E167" t="str">
        <f t="shared" si="4"/>
        <v>info@strongenergy.cz</v>
      </c>
      <c r="F167">
        <f t="shared" si="5"/>
        <v>1</v>
      </c>
      <c r="G167" s="3" t="e">
        <f ca="1">[1]!ConcatenateIf($A$1:$A$188,A167,$E$1:$E$188,";")</f>
        <v>#NAME?</v>
      </c>
    </row>
    <row r="168" spans="1:7" x14ac:dyDescent="0.25">
      <c r="A168" t="s">
        <v>390</v>
      </c>
      <c r="B168" t="s">
        <v>391</v>
      </c>
      <c r="C168">
        <v>13956556</v>
      </c>
      <c r="D168" t="s">
        <v>392</v>
      </c>
      <c r="E168" t="str">
        <f t="shared" si="4"/>
        <v>prodej@tauronenergy.cz</v>
      </c>
      <c r="F168">
        <f t="shared" si="5"/>
        <v>1</v>
      </c>
      <c r="G168" s="3" t="e">
        <f ca="1">[1]!ConcatenateIf($A$1:$A$188,A168,$E$1:$E$188,";")</f>
        <v>#NAME?</v>
      </c>
    </row>
    <row r="169" spans="1:7" x14ac:dyDescent="0.25">
      <c r="A169" t="s">
        <v>393</v>
      </c>
      <c r="B169" t="s">
        <v>394</v>
      </c>
      <c r="C169">
        <v>13512683</v>
      </c>
      <c r="D169" t="s">
        <v>395</v>
      </c>
      <c r="E169" t="str">
        <f t="shared" si="4"/>
        <v>distributor@teplarny.cz</v>
      </c>
      <c r="F169">
        <f t="shared" si="5"/>
        <v>1</v>
      </c>
      <c r="G169" s="3" t="e">
        <f ca="1">[1]!ConcatenateIf($A$1:$A$188,A169,$E$1:$E$188,";")</f>
        <v>#NAME?</v>
      </c>
    </row>
    <row r="170" spans="1:7" x14ac:dyDescent="0.25">
      <c r="A170" t="s">
        <v>396</v>
      </c>
      <c r="B170" t="s">
        <v>397</v>
      </c>
      <c r="C170" t="s">
        <v>398</v>
      </c>
      <c r="D170" t="s">
        <v>399</v>
      </c>
      <c r="E170" t="str">
        <f t="shared" si="4"/>
        <v>distribuce@tgcenergie.cz</v>
      </c>
      <c r="F170">
        <f t="shared" si="5"/>
        <v>1</v>
      </c>
      <c r="G170" s="3" t="e">
        <f ca="1">[1]!ConcatenateIf($A$1:$A$188,A170,$E$1:$E$188,";")</f>
        <v>#NAME?</v>
      </c>
    </row>
    <row r="171" spans="1:7" x14ac:dyDescent="0.25">
      <c r="A171" t="s">
        <v>400</v>
      </c>
      <c r="B171" t="s">
        <v>401</v>
      </c>
      <c r="C171">
        <v>13093479</v>
      </c>
      <c r="D171" t="s">
        <v>402</v>
      </c>
      <c r="E171" t="str">
        <f t="shared" si="4"/>
        <v>javurek@transferenergy.cz</v>
      </c>
      <c r="F171">
        <f t="shared" si="5"/>
        <v>2</v>
      </c>
      <c r="G171" s="3" t="e">
        <f ca="1">[1]!ConcatenateIf($A$1:$A$188,A171,$E$1:$E$188,";")</f>
        <v>#NAME?</v>
      </c>
    </row>
    <row r="172" spans="1:7" x14ac:dyDescent="0.25">
      <c r="A172" t="s">
        <v>400</v>
      </c>
      <c r="D172" t="s">
        <v>403</v>
      </c>
      <c r="E172" t="str">
        <f t="shared" si="4"/>
        <v>tichy@transferenergy.cz</v>
      </c>
      <c r="F172">
        <f t="shared" si="5"/>
        <v>2</v>
      </c>
      <c r="G172" s="3" t="e">
        <f ca="1">[1]!ConcatenateIf($A$1:$A$188,A172,$E$1:$E$188,";")</f>
        <v>#NAME?</v>
      </c>
    </row>
    <row r="173" spans="1:7" x14ac:dyDescent="0.25">
      <c r="A173" t="s">
        <v>404</v>
      </c>
      <c r="B173" t="s">
        <v>405</v>
      </c>
      <c r="C173">
        <v>14739430</v>
      </c>
      <c r="D173" t="s">
        <v>406</v>
      </c>
      <c r="E173" t="str">
        <f t="shared" si="4"/>
        <v>petr.sedivy@t-watt.cz</v>
      </c>
      <c r="F173">
        <f t="shared" si="5"/>
        <v>1</v>
      </c>
      <c r="G173" s="3" t="e">
        <f ca="1">[1]!ConcatenateIf($A$1:$A$188,A173,$E$1:$E$188,";")</f>
        <v>#NAME?</v>
      </c>
    </row>
    <row r="174" spans="1:7" x14ac:dyDescent="0.25">
      <c r="A174" t="s">
        <v>407</v>
      </c>
      <c r="B174" t="s">
        <v>408</v>
      </c>
      <c r="C174" t="s">
        <v>409</v>
      </c>
      <c r="D174" t="s">
        <v>410</v>
      </c>
      <c r="E174" t="str">
        <f t="shared" si="4"/>
        <v>pavel.moravec@unicapital.cz</v>
      </c>
      <c r="F174">
        <f t="shared" si="5"/>
        <v>2</v>
      </c>
      <c r="G174" s="3" t="e">
        <f ca="1">[1]!ConcatenateIf($A$1:$A$188,A174,$E$1:$E$188,";")</f>
        <v>#NAME?</v>
      </c>
    </row>
    <row r="175" spans="1:7" x14ac:dyDescent="0.25">
      <c r="A175" t="s">
        <v>407</v>
      </c>
      <c r="D175" t="s">
        <v>411</v>
      </c>
      <c r="E175" t="str">
        <f t="shared" si="4"/>
        <v>sofie.jandova@unicapital.cz</v>
      </c>
      <c r="F175">
        <f t="shared" si="5"/>
        <v>2</v>
      </c>
      <c r="G175" s="3" t="e">
        <f ca="1">[1]!ConcatenateIf($A$1:$A$188,A175,$E$1:$E$188,";")</f>
        <v>#NAME?</v>
      </c>
    </row>
    <row r="176" spans="1:7" x14ac:dyDescent="0.25">
      <c r="A176" t="s">
        <v>412</v>
      </c>
      <c r="B176" t="s">
        <v>413</v>
      </c>
      <c r="C176">
        <v>14915896</v>
      </c>
      <c r="D176" t="s">
        <v>414</v>
      </c>
      <c r="E176" t="str">
        <f t="shared" si="4"/>
        <v>info@utylis.cz</v>
      </c>
      <c r="F176">
        <f t="shared" si="5"/>
        <v>1</v>
      </c>
      <c r="G176" s="3" t="e">
        <f ca="1">[1]!ConcatenateIf($A$1:$A$188,A176,$E$1:$E$188,";")</f>
        <v>#NAME?</v>
      </c>
    </row>
    <row r="177" spans="1:7" x14ac:dyDescent="0.25">
      <c r="A177" t="s">
        <v>415</v>
      </c>
      <c r="B177" t="s">
        <v>416</v>
      </c>
      <c r="C177">
        <v>10033196</v>
      </c>
      <c r="D177" t="s">
        <v>417</v>
      </c>
      <c r="E177" t="str">
        <f t="shared" si="4"/>
        <v>v-elektra@v-elektra.com</v>
      </c>
      <c r="F177">
        <f t="shared" si="5"/>
        <v>1</v>
      </c>
      <c r="G177" s="3" t="e">
        <f ca="1">[1]!ConcatenateIf($A$1:$A$188,A177,$E$1:$E$188,";")</f>
        <v>#NAME?</v>
      </c>
    </row>
    <row r="178" spans="1:7" x14ac:dyDescent="0.25">
      <c r="A178" t="s">
        <v>418</v>
      </c>
      <c r="B178" t="s">
        <v>419</v>
      </c>
      <c r="C178">
        <v>13840023</v>
      </c>
      <c r="D178" t="s">
        <v>420</v>
      </c>
      <c r="E178" t="str">
        <f t="shared" si="4"/>
        <v>e-distribuce@vemexenergie.cz</v>
      </c>
      <c r="F178">
        <f t="shared" si="5"/>
        <v>1</v>
      </c>
      <c r="G178" s="3" t="e">
        <f ca="1">[1]!ConcatenateIf($A$1:$A$188,A178,$E$1:$E$188,";")</f>
        <v>#NAME?</v>
      </c>
    </row>
    <row r="179" spans="1:7" x14ac:dyDescent="0.25">
      <c r="A179" t="s">
        <v>421</v>
      </c>
      <c r="B179" t="s">
        <v>422</v>
      </c>
      <c r="C179">
        <v>10135035</v>
      </c>
      <c r="D179" t="s">
        <v>423</v>
      </c>
      <c r="E179" t="str">
        <f t="shared" si="4"/>
        <v>energie@veolia.cz</v>
      </c>
      <c r="F179">
        <f t="shared" si="5"/>
        <v>1</v>
      </c>
      <c r="G179" s="3" t="e">
        <f ca="1">[1]!ConcatenateIf($A$1:$A$188,A179,$E$1:$E$188,";")</f>
        <v>#NAME?</v>
      </c>
    </row>
    <row r="180" spans="1:7" x14ac:dyDescent="0.25">
      <c r="A180" t="s">
        <v>424</v>
      </c>
      <c r="B180" t="s">
        <v>425</v>
      </c>
      <c r="C180">
        <v>10027194</v>
      </c>
      <c r="D180" t="s">
        <v>426</v>
      </c>
      <c r="E180" t="str">
        <f t="shared" si="4"/>
        <v>energie@veoliaenergie.cz</v>
      </c>
      <c r="F180">
        <f t="shared" si="5"/>
        <v>1</v>
      </c>
      <c r="G180" s="3" t="e">
        <f ca="1">[1]!ConcatenateIf($A$1:$A$188,A180,$E$1:$E$188,";")</f>
        <v>#NAME?</v>
      </c>
    </row>
    <row r="181" spans="1:7" x14ac:dyDescent="0.25">
      <c r="A181" t="s">
        <v>427</v>
      </c>
      <c r="B181" t="s">
        <v>428</v>
      </c>
      <c r="C181">
        <v>14121514</v>
      </c>
      <c r="D181" t="s">
        <v>429</v>
      </c>
      <c r="E181" t="str">
        <f t="shared" si="4"/>
        <v>info@venergie.cz</v>
      </c>
      <c r="F181">
        <f t="shared" si="5"/>
        <v>1</v>
      </c>
      <c r="G181" s="3" t="e">
        <f ca="1">[1]!ConcatenateIf($A$1:$A$188,A181,$E$1:$E$188,";")</f>
        <v>#NAME?</v>
      </c>
    </row>
    <row r="182" spans="1:7" x14ac:dyDescent="0.25">
      <c r="A182" t="s">
        <v>430</v>
      </c>
      <c r="B182" t="s">
        <v>431</v>
      </c>
      <c r="C182">
        <v>14169561</v>
      </c>
      <c r="D182" t="s">
        <v>432</v>
      </c>
      <c r="E182" t="str">
        <f t="shared" si="4"/>
        <v>zmena.dodavatele@xenergie.cz</v>
      </c>
      <c r="F182">
        <f t="shared" si="5"/>
        <v>2</v>
      </c>
      <c r="G182" s="3" t="e">
        <f ca="1">[1]!ConcatenateIf($A$1:$A$188,A182,$E$1:$E$188,";")</f>
        <v>#NAME?</v>
      </c>
    </row>
    <row r="183" spans="1:7" x14ac:dyDescent="0.25">
      <c r="A183" t="s">
        <v>430</v>
      </c>
      <c r="D183" t="s">
        <v>433</v>
      </c>
      <c r="E183" t="str">
        <f t="shared" si="4"/>
        <v>distribucnipozadavky@xenergie.cz</v>
      </c>
      <c r="F183">
        <f t="shared" si="5"/>
        <v>2</v>
      </c>
      <c r="G183" s="3" t="e">
        <f ca="1">[1]!ConcatenateIf($A$1:$A$188,A183,$E$1:$E$188,";")</f>
        <v>#NAME?</v>
      </c>
    </row>
    <row r="184" spans="1:7" x14ac:dyDescent="0.25">
      <c r="A184" t="s">
        <v>434</v>
      </c>
      <c r="B184" t="s">
        <v>435</v>
      </c>
      <c r="C184">
        <v>10135014</v>
      </c>
      <c r="D184" t="s">
        <v>436</v>
      </c>
      <c r="E184" t="str">
        <f t="shared" si="4"/>
        <v>michal.chmela@mvv.cz</v>
      </c>
      <c r="F184">
        <f t="shared" si="5"/>
        <v>1</v>
      </c>
      <c r="G184" s="3" t="e">
        <f ca="1">[1]!ConcatenateIf($A$1:$A$188,A184,$E$1:$E$188,";")</f>
        <v>#NAME?</v>
      </c>
    </row>
    <row r="185" spans="1:7" x14ac:dyDescent="0.25">
      <c r="A185" t="s">
        <v>437</v>
      </c>
      <c r="B185" t="s">
        <v>438</v>
      </c>
      <c r="C185" t="s">
        <v>439</v>
      </c>
      <c r="D185" t="s">
        <v>440</v>
      </c>
      <c r="E185" t="str">
        <f t="shared" si="4"/>
        <v>votypkova@zelena-elektrina.cz</v>
      </c>
      <c r="F185">
        <f t="shared" si="5"/>
        <v>1</v>
      </c>
      <c r="G185" s="3" t="e">
        <f ca="1">[1]!ConcatenateIf($A$1:$A$188,A185,$E$1:$E$188,";")</f>
        <v>#NAME?</v>
      </c>
    </row>
    <row r="186" spans="1:7" x14ac:dyDescent="0.25">
      <c r="A186" t="s">
        <v>441</v>
      </c>
      <c r="B186" t="s">
        <v>442</v>
      </c>
      <c r="C186" t="s">
        <v>443</v>
      </c>
      <c r="D186" t="s">
        <v>444</v>
      </c>
      <c r="E186" t="str">
        <f t="shared" si="4"/>
        <v>info@zeroenergy.cz</v>
      </c>
      <c r="F186">
        <f t="shared" si="5"/>
        <v>1</v>
      </c>
      <c r="G186" s="3" t="e">
        <f ca="1">[1]!ConcatenateIf($A$1:$A$188,A186,$E$1:$E$188,";")</f>
        <v>#NAME?</v>
      </c>
    </row>
    <row r="187" spans="1:7" x14ac:dyDescent="0.25">
      <c r="A187" t="s">
        <v>445</v>
      </c>
      <c r="B187" t="s">
        <v>446</v>
      </c>
      <c r="C187" t="s">
        <v>447</v>
      </c>
      <c r="D187" t="s">
        <v>448</v>
      </c>
      <c r="E187" t="str">
        <f t="shared" si="4"/>
        <v>distribuce@zfpenergy.cz</v>
      </c>
      <c r="F187">
        <f t="shared" si="5"/>
        <v>1</v>
      </c>
      <c r="G187" s="3" t="e">
        <f ca="1">[1]!ConcatenateIf($A$1:$A$188,A187,$E$1:$E$188,";")</f>
        <v>#NAME?</v>
      </c>
    </row>
    <row r="188" spans="1:7" x14ac:dyDescent="0.25">
      <c r="A188" t="s">
        <v>449</v>
      </c>
      <c r="B188" t="s">
        <v>450</v>
      </c>
      <c r="C188">
        <v>14139283</v>
      </c>
      <c r="D188" t="s">
        <v>451</v>
      </c>
      <c r="E188" t="str">
        <f t="shared" si="4"/>
        <v>info@zt-blansko.cz</v>
      </c>
      <c r="F188">
        <f t="shared" si="5"/>
        <v>1</v>
      </c>
      <c r="G188" s="3" t="e">
        <f ca="1">[1]!ConcatenateIf($A$1:$A$188,A188,$E$1:$E$188,";")</f>
        <v>#NAME?</v>
      </c>
    </row>
  </sheetData>
  <sortState xmlns:xlrd2="http://schemas.microsoft.com/office/spreadsheetml/2017/richdata2" ref="A2:D188">
    <sortCondition ref="A118"/>
  </sortState>
  <hyperlinks>
    <hyperlink ref="D7" r:id="rId1" xr:uid="{CEF6BAB6-B6AC-4450-8810-2CA386A293FA}"/>
  </hyperlinks>
  <pageMargins left="0.7" right="0.7" top="0.78740157499999996" bottom="0.78740157499999996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58FBC-5143-4D4E-A2ED-043CEA6D802C}">
  <dimension ref="A1:M136"/>
  <sheetViews>
    <sheetView topLeftCell="B1" workbookViewId="0">
      <selection activeCell="N2" sqref="N2:N10"/>
    </sheetView>
  </sheetViews>
  <sheetFormatPr defaultRowHeight="15" x14ac:dyDescent="0.25"/>
  <cols>
    <col min="1" max="1" width="41.42578125" bestFit="1" customWidth="1"/>
    <col min="2" max="2" width="14" bestFit="1" customWidth="1"/>
    <col min="3" max="3" width="104.5703125" bestFit="1" customWidth="1"/>
    <col min="13" max="13" width="23.5703125" customWidth="1"/>
  </cols>
  <sheetData>
    <row r="1" spans="1:13" x14ac:dyDescent="0.25">
      <c r="A1" t="s">
        <v>11</v>
      </c>
      <c r="B1" t="s">
        <v>12</v>
      </c>
      <c r="C1" t="s">
        <v>484</v>
      </c>
      <c r="E1" t="s">
        <v>3</v>
      </c>
      <c r="F1" t="s">
        <v>548</v>
      </c>
      <c r="G1" t="s">
        <v>549</v>
      </c>
      <c r="J1" t="s">
        <v>547</v>
      </c>
      <c r="M1" t="s">
        <v>562</v>
      </c>
    </row>
    <row r="2" spans="1:13" x14ac:dyDescent="0.25">
      <c r="A2" t="s">
        <v>15</v>
      </c>
      <c r="B2" t="s">
        <v>16</v>
      </c>
      <c r="C2" t="s">
        <v>17</v>
      </c>
      <c r="E2" t="s">
        <v>540</v>
      </c>
      <c r="F2">
        <v>50000821</v>
      </c>
      <c r="G2" t="s">
        <v>554</v>
      </c>
      <c r="J2" t="s">
        <v>545</v>
      </c>
      <c r="K2" t="s">
        <v>557</v>
      </c>
      <c r="M2" s="8" t="s">
        <v>566</v>
      </c>
    </row>
    <row r="3" spans="1:13" x14ac:dyDescent="0.25">
      <c r="A3" t="s">
        <v>475</v>
      </c>
      <c r="B3" t="s">
        <v>476</v>
      </c>
      <c r="C3" t="s">
        <v>486</v>
      </c>
      <c r="E3" t="s">
        <v>541</v>
      </c>
      <c r="F3">
        <v>60000821</v>
      </c>
      <c r="G3" t="s">
        <v>553</v>
      </c>
      <c r="J3" t="s">
        <v>546</v>
      </c>
      <c r="K3" t="s">
        <v>556</v>
      </c>
      <c r="M3" t="s">
        <v>569</v>
      </c>
    </row>
    <row r="4" spans="1:13" x14ac:dyDescent="0.25">
      <c r="A4" t="s">
        <v>20</v>
      </c>
      <c r="B4" t="s">
        <v>21</v>
      </c>
      <c r="C4" t="s">
        <v>487</v>
      </c>
      <c r="E4" t="s">
        <v>542</v>
      </c>
      <c r="F4">
        <v>40000821</v>
      </c>
      <c r="G4" t="s">
        <v>552</v>
      </c>
      <c r="M4" t="s">
        <v>564</v>
      </c>
    </row>
    <row r="5" spans="1:13" x14ac:dyDescent="0.25">
      <c r="A5" t="s">
        <v>23</v>
      </c>
      <c r="B5" t="s">
        <v>24</v>
      </c>
      <c r="C5" t="s">
        <v>488</v>
      </c>
      <c r="E5" t="s">
        <v>543</v>
      </c>
      <c r="F5">
        <v>70000821</v>
      </c>
      <c r="G5" t="s">
        <v>550</v>
      </c>
      <c r="M5" t="s">
        <v>565</v>
      </c>
    </row>
    <row r="6" spans="1:13" x14ac:dyDescent="0.25">
      <c r="A6" t="s">
        <v>27</v>
      </c>
      <c r="B6" t="s">
        <v>28</v>
      </c>
      <c r="C6" t="s">
        <v>489</v>
      </c>
      <c r="E6" t="s">
        <v>544</v>
      </c>
      <c r="F6">
        <v>80000821</v>
      </c>
      <c r="G6" t="s">
        <v>551</v>
      </c>
      <c r="M6" t="s">
        <v>568</v>
      </c>
    </row>
    <row r="7" spans="1:13" x14ac:dyDescent="0.25">
      <c r="A7" t="s">
        <v>30</v>
      </c>
      <c r="B7" t="s">
        <v>31</v>
      </c>
      <c r="C7" t="s">
        <v>32</v>
      </c>
      <c r="M7" t="s">
        <v>567</v>
      </c>
    </row>
    <row r="8" spans="1:13" x14ac:dyDescent="0.25">
      <c r="A8" t="s">
        <v>33</v>
      </c>
      <c r="B8" t="s">
        <v>34</v>
      </c>
      <c r="C8" t="s">
        <v>35</v>
      </c>
      <c r="M8" t="s">
        <v>563</v>
      </c>
    </row>
    <row r="9" spans="1:13" x14ac:dyDescent="0.25">
      <c r="A9" t="s">
        <v>36</v>
      </c>
      <c r="B9" t="s">
        <v>37</v>
      </c>
      <c r="C9" t="s">
        <v>490</v>
      </c>
      <c r="M9" t="s">
        <v>570</v>
      </c>
    </row>
    <row r="10" spans="1:13" x14ac:dyDescent="0.25">
      <c r="A10" t="s">
        <v>40</v>
      </c>
      <c r="B10" t="s">
        <v>41</v>
      </c>
      <c r="C10" t="s">
        <v>491</v>
      </c>
      <c r="M10" t="s">
        <v>571</v>
      </c>
    </row>
    <row r="11" spans="1:13" x14ac:dyDescent="0.25">
      <c r="A11" t="s">
        <v>461</v>
      </c>
      <c r="B11" t="s">
        <v>462</v>
      </c>
      <c r="C11" t="s">
        <v>492</v>
      </c>
    </row>
    <row r="12" spans="1:13" x14ac:dyDescent="0.25">
      <c r="A12" t="s">
        <v>46</v>
      </c>
      <c r="B12" t="s">
        <v>47</v>
      </c>
      <c r="C12" t="s">
        <v>493</v>
      </c>
    </row>
    <row r="13" spans="1:13" x14ac:dyDescent="0.25">
      <c r="A13" t="s">
        <v>50</v>
      </c>
      <c r="B13" t="s">
        <v>51</v>
      </c>
      <c r="C13" t="s">
        <v>494</v>
      </c>
    </row>
    <row r="14" spans="1:13" x14ac:dyDescent="0.25">
      <c r="A14" t="s">
        <v>455</v>
      </c>
      <c r="B14" t="s">
        <v>456</v>
      </c>
      <c r="C14" t="s">
        <v>495</v>
      </c>
    </row>
    <row r="15" spans="1:13" x14ac:dyDescent="0.25">
      <c r="A15" t="s">
        <v>54</v>
      </c>
      <c r="B15" t="s">
        <v>55</v>
      </c>
      <c r="C15" t="s">
        <v>496</v>
      </c>
    </row>
    <row r="16" spans="1:13" x14ac:dyDescent="0.25">
      <c r="A16" t="s">
        <v>58</v>
      </c>
      <c r="B16" t="s">
        <v>59</v>
      </c>
      <c r="C16" t="s">
        <v>496</v>
      </c>
    </row>
    <row r="17" spans="1:3" x14ac:dyDescent="0.25">
      <c r="A17" t="s">
        <v>60</v>
      </c>
      <c r="B17" t="s">
        <v>61</v>
      </c>
      <c r="C17" t="s">
        <v>497</v>
      </c>
    </row>
    <row r="18" spans="1:3" x14ac:dyDescent="0.25">
      <c r="A18" t="s">
        <v>64</v>
      </c>
      <c r="B18" t="s">
        <v>65</v>
      </c>
      <c r="C18" t="s">
        <v>498</v>
      </c>
    </row>
    <row r="19" spans="1:3" x14ac:dyDescent="0.25">
      <c r="A19" t="s">
        <v>68</v>
      </c>
      <c r="B19" t="s">
        <v>69</v>
      </c>
      <c r="C19" t="s">
        <v>499</v>
      </c>
    </row>
    <row r="20" spans="1:3" x14ac:dyDescent="0.25">
      <c r="A20" t="s">
        <v>71</v>
      </c>
      <c r="B20" t="s">
        <v>72</v>
      </c>
      <c r="C20" t="s">
        <v>500</v>
      </c>
    </row>
    <row r="21" spans="1:3" x14ac:dyDescent="0.25">
      <c r="A21" t="s">
        <v>75</v>
      </c>
      <c r="B21" t="s">
        <v>76</v>
      </c>
      <c r="C21" t="s">
        <v>501</v>
      </c>
    </row>
    <row r="22" spans="1:3" x14ac:dyDescent="0.25">
      <c r="A22" t="s">
        <v>80</v>
      </c>
      <c r="B22" t="s">
        <v>81</v>
      </c>
      <c r="C22" t="s">
        <v>82</v>
      </c>
    </row>
    <row r="23" spans="1:3" x14ac:dyDescent="0.25">
      <c r="A23" t="s">
        <v>86</v>
      </c>
      <c r="B23" t="s">
        <v>87</v>
      </c>
      <c r="C23" t="s">
        <v>502</v>
      </c>
    </row>
    <row r="24" spans="1:3" x14ac:dyDescent="0.25">
      <c r="A24" t="s">
        <v>83</v>
      </c>
      <c r="B24" t="s">
        <v>84</v>
      </c>
      <c r="C24" t="s">
        <v>503</v>
      </c>
    </row>
    <row r="25" spans="1:3" x14ac:dyDescent="0.25">
      <c r="A25" t="s">
        <v>91</v>
      </c>
      <c r="B25" t="s">
        <v>92</v>
      </c>
      <c r="C25" t="s">
        <v>504</v>
      </c>
    </row>
    <row r="26" spans="1:3" x14ac:dyDescent="0.25">
      <c r="A26" t="s">
        <v>95</v>
      </c>
      <c r="B26" t="s">
        <v>96</v>
      </c>
      <c r="C26" t="s">
        <v>505</v>
      </c>
    </row>
    <row r="27" spans="1:3" x14ac:dyDescent="0.25">
      <c r="A27" t="s">
        <v>99</v>
      </c>
      <c r="B27" t="s">
        <v>100</v>
      </c>
      <c r="C27" t="s">
        <v>101</v>
      </c>
    </row>
    <row r="28" spans="1:3" x14ac:dyDescent="0.25">
      <c r="A28" t="s">
        <v>102</v>
      </c>
      <c r="B28" t="s">
        <v>103</v>
      </c>
      <c r="C28" t="s">
        <v>104</v>
      </c>
    </row>
    <row r="29" spans="1:3" x14ac:dyDescent="0.25">
      <c r="A29" t="s">
        <v>105</v>
      </c>
      <c r="B29" t="s">
        <v>106</v>
      </c>
      <c r="C29" t="s">
        <v>107</v>
      </c>
    </row>
    <row r="30" spans="1:3" x14ac:dyDescent="0.25">
      <c r="A30" t="s">
        <v>108</v>
      </c>
      <c r="B30" t="s">
        <v>109</v>
      </c>
      <c r="C30" t="s">
        <v>110</v>
      </c>
    </row>
    <row r="31" spans="1:3" x14ac:dyDescent="0.25">
      <c r="A31" t="s">
        <v>111</v>
      </c>
      <c r="B31" t="s">
        <v>112</v>
      </c>
      <c r="C31" t="s">
        <v>113</v>
      </c>
    </row>
    <row r="32" spans="1:3" x14ac:dyDescent="0.25">
      <c r="A32" t="s">
        <v>114</v>
      </c>
      <c r="B32" t="s">
        <v>115</v>
      </c>
      <c r="C32" t="s">
        <v>116</v>
      </c>
    </row>
    <row r="33" spans="1:3" x14ac:dyDescent="0.25">
      <c r="A33" t="s">
        <v>117</v>
      </c>
      <c r="B33" t="s">
        <v>118</v>
      </c>
      <c r="C33" t="s">
        <v>119</v>
      </c>
    </row>
    <row r="34" spans="1:3" x14ac:dyDescent="0.25">
      <c r="A34" t="s">
        <v>120</v>
      </c>
      <c r="B34" t="s">
        <v>121</v>
      </c>
      <c r="C34" t="s">
        <v>122</v>
      </c>
    </row>
    <row r="35" spans="1:3" x14ac:dyDescent="0.25">
      <c r="A35" t="s">
        <v>123</v>
      </c>
      <c r="B35" t="s">
        <v>124</v>
      </c>
      <c r="C35" t="s">
        <v>506</v>
      </c>
    </row>
    <row r="36" spans="1:3" x14ac:dyDescent="0.25">
      <c r="A36" t="s">
        <v>478</v>
      </c>
      <c r="B36" t="s">
        <v>479</v>
      </c>
      <c r="C36" t="s">
        <v>507</v>
      </c>
    </row>
    <row r="37" spans="1:3" x14ac:dyDescent="0.25">
      <c r="A37" t="s">
        <v>126</v>
      </c>
      <c r="B37" t="s">
        <v>127</v>
      </c>
      <c r="C37" t="s">
        <v>129</v>
      </c>
    </row>
    <row r="38" spans="1:3" x14ac:dyDescent="0.25">
      <c r="A38" t="s">
        <v>132</v>
      </c>
      <c r="B38" t="s">
        <v>133</v>
      </c>
      <c r="C38" t="s">
        <v>134</v>
      </c>
    </row>
    <row r="39" spans="1:3" x14ac:dyDescent="0.25">
      <c r="A39" t="s">
        <v>135</v>
      </c>
      <c r="B39" t="s">
        <v>136</v>
      </c>
      <c r="C39" t="s">
        <v>137</v>
      </c>
    </row>
    <row r="40" spans="1:3" x14ac:dyDescent="0.25">
      <c r="A40" t="s">
        <v>138</v>
      </c>
      <c r="B40" t="s">
        <v>139</v>
      </c>
      <c r="C40" t="s">
        <v>508</v>
      </c>
    </row>
    <row r="41" spans="1:3" x14ac:dyDescent="0.25">
      <c r="A41" t="s">
        <v>141</v>
      </c>
      <c r="B41" t="s">
        <v>142</v>
      </c>
      <c r="C41" t="s">
        <v>509</v>
      </c>
    </row>
    <row r="42" spans="1:3" x14ac:dyDescent="0.25">
      <c r="A42" t="s">
        <v>145</v>
      </c>
      <c r="B42" t="s">
        <v>146</v>
      </c>
      <c r="C42" t="s">
        <v>147</v>
      </c>
    </row>
    <row r="43" spans="1:3" x14ac:dyDescent="0.25">
      <c r="A43" t="s">
        <v>148</v>
      </c>
      <c r="B43" t="s">
        <v>149</v>
      </c>
      <c r="C43" t="s">
        <v>150</v>
      </c>
    </row>
    <row r="44" spans="1:3" x14ac:dyDescent="0.25">
      <c r="A44" t="s">
        <v>151</v>
      </c>
      <c r="B44" t="s">
        <v>152</v>
      </c>
      <c r="C44" t="s">
        <v>510</v>
      </c>
    </row>
    <row r="45" spans="1:3" x14ac:dyDescent="0.25">
      <c r="A45" t="s">
        <v>155</v>
      </c>
      <c r="B45" t="s">
        <v>156</v>
      </c>
      <c r="C45" t="s">
        <v>157</v>
      </c>
    </row>
    <row r="46" spans="1:3" x14ac:dyDescent="0.25">
      <c r="A46" t="s">
        <v>158</v>
      </c>
      <c r="B46" t="s">
        <v>159</v>
      </c>
      <c r="C46" t="s">
        <v>511</v>
      </c>
    </row>
    <row r="47" spans="1:3" x14ac:dyDescent="0.25">
      <c r="A47" t="s">
        <v>162</v>
      </c>
      <c r="B47" t="s">
        <v>163</v>
      </c>
      <c r="C47" t="s">
        <v>164</v>
      </c>
    </row>
    <row r="48" spans="1:3" x14ac:dyDescent="0.25">
      <c r="A48" t="s">
        <v>165</v>
      </c>
      <c r="B48" t="s">
        <v>166</v>
      </c>
      <c r="C48" t="s">
        <v>512</v>
      </c>
    </row>
    <row r="49" spans="1:3" x14ac:dyDescent="0.25">
      <c r="A49" t="s">
        <v>168</v>
      </c>
      <c r="B49" t="s">
        <v>169</v>
      </c>
      <c r="C49" t="s">
        <v>170</v>
      </c>
    </row>
    <row r="50" spans="1:3" x14ac:dyDescent="0.25">
      <c r="A50" t="s">
        <v>171</v>
      </c>
      <c r="B50" t="s">
        <v>172</v>
      </c>
      <c r="C50" t="s">
        <v>174</v>
      </c>
    </row>
    <row r="51" spans="1:3" x14ac:dyDescent="0.25">
      <c r="A51" t="s">
        <v>175</v>
      </c>
      <c r="B51" t="s">
        <v>176</v>
      </c>
      <c r="C51" t="s">
        <v>178</v>
      </c>
    </row>
    <row r="52" spans="1:3" x14ac:dyDescent="0.25">
      <c r="A52" t="s">
        <v>179</v>
      </c>
      <c r="B52" t="s">
        <v>180</v>
      </c>
      <c r="C52" t="s">
        <v>513</v>
      </c>
    </row>
    <row r="53" spans="1:3" x14ac:dyDescent="0.25">
      <c r="A53" t="s">
        <v>185</v>
      </c>
      <c r="B53" t="s">
        <v>186</v>
      </c>
      <c r="C53" t="s">
        <v>514</v>
      </c>
    </row>
    <row r="54" spans="1:3" x14ac:dyDescent="0.25">
      <c r="A54" t="s">
        <v>189</v>
      </c>
      <c r="B54" t="s">
        <v>190</v>
      </c>
      <c r="C54" t="s">
        <v>191</v>
      </c>
    </row>
    <row r="55" spans="1:3" x14ac:dyDescent="0.25">
      <c r="A55" t="s">
        <v>192</v>
      </c>
      <c r="B55" t="s">
        <v>193</v>
      </c>
      <c r="C55" t="s">
        <v>194</v>
      </c>
    </row>
    <row r="56" spans="1:3" x14ac:dyDescent="0.25">
      <c r="A56" t="s">
        <v>195</v>
      </c>
      <c r="B56" t="s">
        <v>196</v>
      </c>
      <c r="C56" t="s">
        <v>197</v>
      </c>
    </row>
    <row r="57" spans="1:3" x14ac:dyDescent="0.25">
      <c r="A57" t="s">
        <v>198</v>
      </c>
      <c r="B57" t="s">
        <v>199</v>
      </c>
      <c r="C57" t="s">
        <v>200</v>
      </c>
    </row>
    <row r="58" spans="1:3" x14ac:dyDescent="0.25">
      <c r="A58" t="s">
        <v>201</v>
      </c>
      <c r="B58" t="s">
        <v>202</v>
      </c>
      <c r="C58" t="s">
        <v>203</v>
      </c>
    </row>
    <row r="59" spans="1:3" x14ac:dyDescent="0.25">
      <c r="A59" t="s">
        <v>471</v>
      </c>
      <c r="B59" t="s">
        <v>472</v>
      </c>
      <c r="C59" t="s">
        <v>515</v>
      </c>
    </row>
    <row r="60" spans="1:3" x14ac:dyDescent="0.25">
      <c r="A60" t="s">
        <v>468</v>
      </c>
      <c r="B60" t="s">
        <v>469</v>
      </c>
      <c r="C60" t="s">
        <v>516</v>
      </c>
    </row>
    <row r="61" spans="1:3" x14ac:dyDescent="0.25">
      <c r="A61" t="s">
        <v>204</v>
      </c>
      <c r="B61" t="s">
        <v>205</v>
      </c>
      <c r="C61" t="s">
        <v>517</v>
      </c>
    </row>
    <row r="62" spans="1:3" x14ac:dyDescent="0.25">
      <c r="A62" t="s">
        <v>208</v>
      </c>
      <c r="B62" t="s">
        <v>209</v>
      </c>
      <c r="C62" t="s">
        <v>518</v>
      </c>
    </row>
    <row r="63" spans="1:3" x14ac:dyDescent="0.25">
      <c r="A63" t="s">
        <v>212</v>
      </c>
      <c r="B63" t="s">
        <v>213</v>
      </c>
      <c r="C63" t="s">
        <v>519</v>
      </c>
    </row>
    <row r="64" spans="1:3" x14ac:dyDescent="0.25">
      <c r="A64" t="s">
        <v>216</v>
      </c>
      <c r="B64" t="s">
        <v>217</v>
      </c>
      <c r="C64" t="s">
        <v>218</v>
      </c>
    </row>
    <row r="65" spans="1:3" x14ac:dyDescent="0.25">
      <c r="A65" t="s">
        <v>219</v>
      </c>
      <c r="B65" t="s">
        <v>220</v>
      </c>
      <c r="C65" t="s">
        <v>221</v>
      </c>
    </row>
    <row r="66" spans="1:3" x14ac:dyDescent="0.25">
      <c r="A66" t="s">
        <v>222</v>
      </c>
      <c r="B66" t="s">
        <v>223</v>
      </c>
      <c r="C66" t="s">
        <v>224</v>
      </c>
    </row>
    <row r="67" spans="1:3" x14ac:dyDescent="0.25">
      <c r="A67" t="s">
        <v>225</v>
      </c>
      <c r="B67" t="s">
        <v>226</v>
      </c>
      <c r="C67" t="s">
        <v>227</v>
      </c>
    </row>
    <row r="68" spans="1:3" x14ac:dyDescent="0.25">
      <c r="A68" t="s">
        <v>228</v>
      </c>
      <c r="B68" t="s">
        <v>229</v>
      </c>
      <c r="C68" t="s">
        <v>230</v>
      </c>
    </row>
    <row r="69" spans="1:3" x14ac:dyDescent="0.25">
      <c r="A69" t="s">
        <v>231</v>
      </c>
      <c r="B69" t="s">
        <v>232</v>
      </c>
      <c r="C69" t="s">
        <v>233</v>
      </c>
    </row>
    <row r="70" spans="1:3" x14ac:dyDescent="0.25">
      <c r="A70" t="s">
        <v>234</v>
      </c>
      <c r="B70" t="s">
        <v>235</v>
      </c>
      <c r="C70" t="s">
        <v>236</v>
      </c>
    </row>
    <row r="71" spans="1:3" x14ac:dyDescent="0.25">
      <c r="A71" t="s">
        <v>237</v>
      </c>
      <c r="B71" t="s">
        <v>238</v>
      </c>
      <c r="C71" t="s">
        <v>520</v>
      </c>
    </row>
    <row r="72" spans="1:3" x14ac:dyDescent="0.25">
      <c r="A72" t="s">
        <v>240</v>
      </c>
      <c r="B72" t="s">
        <v>241</v>
      </c>
      <c r="C72" t="s">
        <v>521</v>
      </c>
    </row>
    <row r="73" spans="1:3" x14ac:dyDescent="0.25">
      <c r="A73" t="s">
        <v>244</v>
      </c>
      <c r="B73" t="s">
        <v>245</v>
      </c>
      <c r="C73" t="s">
        <v>246</v>
      </c>
    </row>
    <row r="74" spans="1:3" x14ac:dyDescent="0.25">
      <c r="A74" t="s">
        <v>247</v>
      </c>
      <c r="B74" t="s">
        <v>248</v>
      </c>
      <c r="C74" t="s">
        <v>522</v>
      </c>
    </row>
    <row r="75" spans="1:3" x14ac:dyDescent="0.25">
      <c r="A75" t="s">
        <v>251</v>
      </c>
      <c r="B75" t="s">
        <v>252</v>
      </c>
      <c r="C75" t="s">
        <v>523</v>
      </c>
    </row>
    <row r="76" spans="1:3" x14ac:dyDescent="0.25">
      <c r="A76" t="s">
        <v>256</v>
      </c>
      <c r="B76" t="s">
        <v>257</v>
      </c>
      <c r="C76" t="s">
        <v>524</v>
      </c>
    </row>
    <row r="77" spans="1:3" x14ac:dyDescent="0.25">
      <c r="A77" t="s">
        <v>452</v>
      </c>
      <c r="B77" t="s">
        <v>453</v>
      </c>
      <c r="C77" t="s">
        <v>454</v>
      </c>
    </row>
    <row r="78" spans="1:3" x14ac:dyDescent="0.25">
      <c r="A78" t="s">
        <v>260</v>
      </c>
      <c r="B78" t="s">
        <v>261</v>
      </c>
      <c r="C78" t="s">
        <v>262</v>
      </c>
    </row>
    <row r="79" spans="1:3" x14ac:dyDescent="0.25">
      <c r="A79" t="s">
        <v>263</v>
      </c>
      <c r="B79" t="s">
        <v>264</v>
      </c>
      <c r="C79" t="s">
        <v>265</v>
      </c>
    </row>
    <row r="80" spans="1:3" x14ac:dyDescent="0.25">
      <c r="A80" t="s">
        <v>266</v>
      </c>
      <c r="B80" t="s">
        <v>267</v>
      </c>
      <c r="C80" t="s">
        <v>268</v>
      </c>
    </row>
    <row r="81" spans="1:3" x14ac:dyDescent="0.25">
      <c r="A81" t="s">
        <v>465</v>
      </c>
      <c r="B81" t="s">
        <v>466</v>
      </c>
      <c r="C81" t="s">
        <v>467</v>
      </c>
    </row>
    <row r="82" spans="1:3" x14ac:dyDescent="0.25">
      <c r="A82" t="s">
        <v>269</v>
      </c>
      <c r="B82" t="s">
        <v>270</v>
      </c>
      <c r="C82" t="s">
        <v>271</v>
      </c>
    </row>
    <row r="83" spans="1:3" x14ac:dyDescent="0.25">
      <c r="A83" t="s">
        <v>272</v>
      </c>
      <c r="B83" t="s">
        <v>273</v>
      </c>
      <c r="C83" t="s">
        <v>274</v>
      </c>
    </row>
    <row r="84" spans="1:3" x14ac:dyDescent="0.25">
      <c r="A84" t="s">
        <v>275</v>
      </c>
      <c r="B84" t="s">
        <v>276</v>
      </c>
      <c r="C84" t="s">
        <v>277</v>
      </c>
    </row>
    <row r="85" spans="1:3" x14ac:dyDescent="0.25">
      <c r="A85" t="s">
        <v>278</v>
      </c>
      <c r="B85" t="s">
        <v>279</v>
      </c>
      <c r="C85" t="s">
        <v>280</v>
      </c>
    </row>
    <row r="86" spans="1:3" x14ac:dyDescent="0.25">
      <c r="A86" t="s">
        <v>281</v>
      </c>
      <c r="B86" t="s">
        <v>282</v>
      </c>
      <c r="C86" t="s">
        <v>283</v>
      </c>
    </row>
    <row r="87" spans="1:3" x14ac:dyDescent="0.25">
      <c r="A87" t="s">
        <v>284</v>
      </c>
      <c r="B87" t="s">
        <v>285</v>
      </c>
      <c r="C87" t="s">
        <v>525</v>
      </c>
    </row>
    <row r="88" spans="1:3" x14ac:dyDescent="0.25">
      <c r="A88" t="s">
        <v>288</v>
      </c>
      <c r="B88" t="s">
        <v>289</v>
      </c>
      <c r="C88" t="s">
        <v>291</v>
      </c>
    </row>
    <row r="89" spans="1:3" x14ac:dyDescent="0.25">
      <c r="A89" t="s">
        <v>292</v>
      </c>
      <c r="B89" t="s">
        <v>293</v>
      </c>
      <c r="C89" t="s">
        <v>294</v>
      </c>
    </row>
    <row r="90" spans="1:3" x14ac:dyDescent="0.25">
      <c r="A90" t="s">
        <v>295</v>
      </c>
      <c r="B90" t="s">
        <v>296</v>
      </c>
      <c r="C90" t="s">
        <v>297</v>
      </c>
    </row>
    <row r="91" spans="1:3" x14ac:dyDescent="0.25">
      <c r="A91" t="s">
        <v>298</v>
      </c>
      <c r="B91" t="s">
        <v>299</v>
      </c>
      <c r="C91" t="s">
        <v>300</v>
      </c>
    </row>
    <row r="92" spans="1:3" x14ac:dyDescent="0.25">
      <c r="A92" t="s">
        <v>301</v>
      </c>
      <c r="B92" t="s">
        <v>302</v>
      </c>
      <c r="C92" t="s">
        <v>526</v>
      </c>
    </row>
    <row r="93" spans="1:3" x14ac:dyDescent="0.25">
      <c r="A93" t="s">
        <v>305</v>
      </c>
      <c r="B93" t="s">
        <v>306</v>
      </c>
      <c r="C93" t="s">
        <v>307</v>
      </c>
    </row>
    <row r="94" spans="1:3" x14ac:dyDescent="0.25">
      <c r="A94" t="s">
        <v>308</v>
      </c>
      <c r="B94" t="s">
        <v>309</v>
      </c>
      <c r="C94" t="s">
        <v>310</v>
      </c>
    </row>
    <row r="95" spans="1:3" x14ac:dyDescent="0.25">
      <c r="A95" t="s">
        <v>311</v>
      </c>
      <c r="B95" t="s">
        <v>312</v>
      </c>
      <c r="C95" t="s">
        <v>314</v>
      </c>
    </row>
    <row r="96" spans="1:3" x14ac:dyDescent="0.25">
      <c r="A96" t="s">
        <v>315</v>
      </c>
      <c r="B96" t="s">
        <v>316</v>
      </c>
      <c r="C96" t="s">
        <v>317</v>
      </c>
    </row>
    <row r="97" spans="1:3" x14ac:dyDescent="0.25">
      <c r="A97" t="s">
        <v>318</v>
      </c>
      <c r="B97" t="s">
        <v>319</v>
      </c>
      <c r="C97" t="s">
        <v>113</v>
      </c>
    </row>
    <row r="98" spans="1:3" x14ac:dyDescent="0.25">
      <c r="A98" t="s">
        <v>320</v>
      </c>
      <c r="B98" t="s">
        <v>321</v>
      </c>
      <c r="C98" t="s">
        <v>113</v>
      </c>
    </row>
    <row r="99" spans="1:3" x14ac:dyDescent="0.25">
      <c r="A99" t="s">
        <v>322</v>
      </c>
      <c r="B99" t="s">
        <v>323</v>
      </c>
      <c r="C99" t="s">
        <v>527</v>
      </c>
    </row>
    <row r="100" spans="1:3" x14ac:dyDescent="0.25">
      <c r="A100" t="s">
        <v>326</v>
      </c>
      <c r="B100" t="s">
        <v>327</v>
      </c>
      <c r="C100" t="s">
        <v>528</v>
      </c>
    </row>
    <row r="101" spans="1:3" x14ac:dyDescent="0.25">
      <c r="A101" t="s">
        <v>326</v>
      </c>
      <c r="B101" t="s">
        <v>329</v>
      </c>
      <c r="C101" t="s">
        <v>528</v>
      </c>
    </row>
    <row r="102" spans="1:3" x14ac:dyDescent="0.25">
      <c r="A102" t="s">
        <v>458</v>
      </c>
      <c r="B102" t="s">
        <v>459</v>
      </c>
      <c r="C102" t="s">
        <v>460</v>
      </c>
    </row>
    <row r="103" spans="1:3" x14ac:dyDescent="0.25">
      <c r="A103" t="s">
        <v>335</v>
      </c>
      <c r="B103" t="s">
        <v>336</v>
      </c>
      <c r="C103" t="s">
        <v>337</v>
      </c>
    </row>
    <row r="104" spans="1:3" x14ac:dyDescent="0.25">
      <c r="A104" t="s">
        <v>338</v>
      </c>
      <c r="B104" t="s">
        <v>339</v>
      </c>
      <c r="C104" t="s">
        <v>340</v>
      </c>
    </row>
    <row r="105" spans="1:3" x14ac:dyDescent="0.25">
      <c r="A105" t="s">
        <v>341</v>
      </c>
      <c r="B105" t="s">
        <v>342</v>
      </c>
      <c r="C105" t="s">
        <v>344</v>
      </c>
    </row>
    <row r="106" spans="1:3" x14ac:dyDescent="0.25">
      <c r="A106" t="s">
        <v>345</v>
      </c>
      <c r="B106" t="s">
        <v>346</v>
      </c>
      <c r="C106" t="s">
        <v>529</v>
      </c>
    </row>
    <row r="107" spans="1:3" x14ac:dyDescent="0.25">
      <c r="A107" t="s">
        <v>349</v>
      </c>
      <c r="B107" t="s">
        <v>350</v>
      </c>
      <c r="C107" t="s">
        <v>530</v>
      </c>
    </row>
    <row r="108" spans="1:3" x14ac:dyDescent="0.25">
      <c r="A108" t="s">
        <v>353</v>
      </c>
      <c r="B108" t="s">
        <v>354</v>
      </c>
      <c r="C108" t="s">
        <v>355</v>
      </c>
    </row>
    <row r="109" spans="1:3" x14ac:dyDescent="0.25">
      <c r="A109" t="s">
        <v>356</v>
      </c>
      <c r="B109" t="s">
        <v>357</v>
      </c>
      <c r="C109" t="s">
        <v>531</v>
      </c>
    </row>
    <row r="110" spans="1:3" x14ac:dyDescent="0.25">
      <c r="A110" t="s">
        <v>361</v>
      </c>
      <c r="B110" t="s">
        <v>362</v>
      </c>
      <c r="C110" t="s">
        <v>363</v>
      </c>
    </row>
    <row r="111" spans="1:3" x14ac:dyDescent="0.25">
      <c r="A111" t="s">
        <v>364</v>
      </c>
      <c r="B111" t="s">
        <v>365</v>
      </c>
      <c r="C111" t="s">
        <v>367</v>
      </c>
    </row>
    <row r="112" spans="1:3" x14ac:dyDescent="0.25">
      <c r="A112" t="s">
        <v>368</v>
      </c>
      <c r="B112" t="s">
        <v>369</v>
      </c>
      <c r="C112" t="s">
        <v>370</v>
      </c>
    </row>
    <row r="113" spans="1:3" x14ac:dyDescent="0.25">
      <c r="A113" t="s">
        <v>371</v>
      </c>
      <c r="B113" t="s">
        <v>372</v>
      </c>
      <c r="C113" t="s">
        <v>373</v>
      </c>
    </row>
    <row r="114" spans="1:3" x14ac:dyDescent="0.25">
      <c r="A114" t="s">
        <v>374</v>
      </c>
      <c r="B114" t="s">
        <v>375</v>
      </c>
      <c r="C114" t="s">
        <v>376</v>
      </c>
    </row>
    <row r="115" spans="1:3" x14ac:dyDescent="0.25">
      <c r="A115" t="s">
        <v>377</v>
      </c>
      <c r="B115" t="s">
        <v>378</v>
      </c>
      <c r="C115" t="s">
        <v>379</v>
      </c>
    </row>
    <row r="116" spans="1:3" x14ac:dyDescent="0.25">
      <c r="A116" t="s">
        <v>380</v>
      </c>
      <c r="B116" t="s">
        <v>381</v>
      </c>
      <c r="C116" t="s">
        <v>382</v>
      </c>
    </row>
    <row r="117" spans="1:3" x14ac:dyDescent="0.25">
      <c r="A117" t="s">
        <v>383</v>
      </c>
      <c r="B117" t="s">
        <v>384</v>
      </c>
      <c r="C117" t="s">
        <v>532</v>
      </c>
    </row>
    <row r="118" spans="1:3" x14ac:dyDescent="0.25">
      <c r="A118" t="s">
        <v>387</v>
      </c>
      <c r="B118" t="s">
        <v>388</v>
      </c>
      <c r="C118" t="s">
        <v>389</v>
      </c>
    </row>
    <row r="119" spans="1:3" x14ac:dyDescent="0.25">
      <c r="A119" t="s">
        <v>390</v>
      </c>
      <c r="B119" t="s">
        <v>391</v>
      </c>
      <c r="C119" t="s">
        <v>533</v>
      </c>
    </row>
    <row r="120" spans="1:3" x14ac:dyDescent="0.25">
      <c r="A120" t="s">
        <v>393</v>
      </c>
      <c r="B120" t="s">
        <v>394</v>
      </c>
      <c r="C120" t="s">
        <v>534</v>
      </c>
    </row>
    <row r="121" spans="1:3" x14ac:dyDescent="0.25">
      <c r="A121" t="s">
        <v>396</v>
      </c>
      <c r="B121" t="s">
        <v>397</v>
      </c>
      <c r="C121" t="s">
        <v>399</v>
      </c>
    </row>
    <row r="122" spans="1:3" x14ac:dyDescent="0.25">
      <c r="A122" t="s">
        <v>400</v>
      </c>
      <c r="B122" t="s">
        <v>401</v>
      </c>
      <c r="C122" t="s">
        <v>535</v>
      </c>
    </row>
    <row r="123" spans="1:3" x14ac:dyDescent="0.25">
      <c r="A123" t="s">
        <v>404</v>
      </c>
      <c r="B123" t="s">
        <v>405</v>
      </c>
      <c r="C123" t="s">
        <v>406</v>
      </c>
    </row>
    <row r="124" spans="1:3" x14ac:dyDescent="0.25">
      <c r="A124" t="s">
        <v>407</v>
      </c>
      <c r="B124" t="s">
        <v>408</v>
      </c>
      <c r="C124" t="s">
        <v>536</v>
      </c>
    </row>
    <row r="125" spans="1:3" x14ac:dyDescent="0.25">
      <c r="A125" t="s">
        <v>412</v>
      </c>
      <c r="B125" t="s">
        <v>413</v>
      </c>
      <c r="C125" t="s">
        <v>414</v>
      </c>
    </row>
    <row r="126" spans="1:3" x14ac:dyDescent="0.25">
      <c r="A126" t="s">
        <v>415</v>
      </c>
      <c r="B126" t="s">
        <v>416</v>
      </c>
      <c r="C126" t="s">
        <v>417</v>
      </c>
    </row>
    <row r="127" spans="1:3" x14ac:dyDescent="0.25">
      <c r="A127" t="s">
        <v>418</v>
      </c>
      <c r="B127" t="s">
        <v>419</v>
      </c>
      <c r="C127" t="s">
        <v>420</v>
      </c>
    </row>
    <row r="128" spans="1:3" x14ac:dyDescent="0.25">
      <c r="A128" t="s">
        <v>421</v>
      </c>
      <c r="B128" t="s">
        <v>422</v>
      </c>
      <c r="C128" t="s">
        <v>423</v>
      </c>
    </row>
    <row r="129" spans="1:3" x14ac:dyDescent="0.25">
      <c r="A129" t="s">
        <v>424</v>
      </c>
      <c r="B129" t="s">
        <v>425</v>
      </c>
      <c r="C129" t="s">
        <v>426</v>
      </c>
    </row>
    <row r="130" spans="1:3" x14ac:dyDescent="0.25">
      <c r="A130" t="s">
        <v>427</v>
      </c>
      <c r="B130" t="s">
        <v>428</v>
      </c>
      <c r="C130" t="s">
        <v>429</v>
      </c>
    </row>
    <row r="131" spans="1:3" x14ac:dyDescent="0.25">
      <c r="A131" t="s">
        <v>430</v>
      </c>
      <c r="B131" t="s">
        <v>431</v>
      </c>
      <c r="C131" t="s">
        <v>537</v>
      </c>
    </row>
    <row r="132" spans="1:3" x14ac:dyDescent="0.25">
      <c r="A132" t="s">
        <v>434</v>
      </c>
      <c r="B132" t="s">
        <v>435</v>
      </c>
      <c r="C132" t="s">
        <v>436</v>
      </c>
    </row>
    <row r="133" spans="1:3" x14ac:dyDescent="0.25">
      <c r="A133" t="s">
        <v>437</v>
      </c>
      <c r="B133" t="s">
        <v>438</v>
      </c>
      <c r="C133" t="s">
        <v>440</v>
      </c>
    </row>
    <row r="134" spans="1:3" x14ac:dyDescent="0.25">
      <c r="A134" t="s">
        <v>441</v>
      </c>
      <c r="B134" t="s">
        <v>442</v>
      </c>
      <c r="C134" t="s">
        <v>538</v>
      </c>
    </row>
    <row r="135" spans="1:3" x14ac:dyDescent="0.25">
      <c r="A135" t="s">
        <v>445</v>
      </c>
      <c r="B135" t="s">
        <v>446</v>
      </c>
      <c r="C135" t="s">
        <v>448</v>
      </c>
    </row>
    <row r="136" spans="1:3" x14ac:dyDescent="0.25">
      <c r="A136" t="s">
        <v>449</v>
      </c>
      <c r="B136" t="s">
        <v>450</v>
      </c>
      <c r="C136" t="s">
        <v>451</v>
      </c>
    </row>
  </sheetData>
  <sortState xmlns:xlrd2="http://schemas.microsoft.com/office/spreadsheetml/2017/richdata2" ref="M3:M10">
    <sortCondition ref="M2"/>
  </sortState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E41FD-B4E9-444B-A54C-D5ADAA997815}">
  <dimension ref="A1:D47"/>
  <sheetViews>
    <sheetView topLeftCell="A20" workbookViewId="0">
      <selection activeCell="P29" sqref="P29"/>
    </sheetView>
  </sheetViews>
  <sheetFormatPr defaultRowHeight="15" x14ac:dyDescent="0.25"/>
  <cols>
    <col min="1" max="1" width="24.5703125" bestFit="1" customWidth="1"/>
  </cols>
  <sheetData>
    <row r="1" spans="1:4" x14ac:dyDescent="0.25">
      <c r="A1" t="s">
        <v>578</v>
      </c>
      <c r="B1" t="str">
        <f>""""&amp; A1 &amp;": " &amp;""""&amp; "&amp; out_DictionaryValues("""&amp;A1&amp;""""&amp;").ToString" &amp; " &amp; vbcrlf &amp;"</f>
        <v>"author: "&amp; out_DictionaryValues("author").ToString &amp; vbcrlf &amp;</v>
      </c>
    </row>
    <row r="2" spans="1:4" x14ac:dyDescent="0.25">
      <c r="A2" t="s">
        <v>579</v>
      </c>
      <c r="B2" t="str">
        <f t="shared" ref="B2:B18" si="0">""""&amp; A2 &amp;": " &amp;""""&amp; "&amp; out_DictionaryValues("""&amp;A2&amp;""""&amp;").ToString" &amp; " &amp; vbcrlf &amp;"</f>
        <v>"ean: "&amp; out_DictionaryValues("ean").ToString &amp; vbcrlf &amp;</v>
      </c>
    </row>
    <row r="3" spans="1:4" x14ac:dyDescent="0.25">
      <c r="A3" t="s">
        <v>580</v>
      </c>
      <c r="B3" t="str">
        <f t="shared" si="0"/>
        <v>"kontaktPPP: "&amp; out_DictionaryValues("kontaktPPP").ToString &amp; vbcrlf &amp;</v>
      </c>
    </row>
    <row r="4" spans="1:4" x14ac:dyDescent="0.25">
      <c r="A4" t="s">
        <v>596</v>
      </c>
      <c r="B4" t="str">
        <f t="shared" si="0"/>
        <v>"cisloZOP: "&amp; out_DictionaryValues("cisloZOP").ToString &amp; vbcrlf &amp;</v>
      </c>
    </row>
    <row r="5" spans="1:4" x14ac:dyDescent="0.25">
      <c r="A5" t="s">
        <v>581</v>
      </c>
      <c r="B5" t="str">
        <f t="shared" si="0"/>
        <v>"mistoSpotreby: "&amp; out_DictionaryValues("mistoSpotreby").ToString &amp; vbcrlf &amp;</v>
      </c>
    </row>
    <row r="6" spans="1:4" x14ac:dyDescent="0.25">
      <c r="A6" t="s">
        <v>582</v>
      </c>
      <c r="B6" t="str">
        <f t="shared" si="0"/>
        <v>"umisteniPristroje: "&amp; out_DictionaryValues("umisteniPristroje").ToString &amp; vbcrlf &amp;</v>
      </c>
    </row>
    <row r="7" spans="1:4" x14ac:dyDescent="0.25">
      <c r="A7" t="s">
        <v>583</v>
      </c>
      <c r="B7" t="str">
        <f t="shared" si="0"/>
        <v>"cisloOdbernehoMistaDistr: "&amp; out_DictionaryValues("cisloOdbernehoMistaDistr").ToString &amp; vbcrlf &amp;</v>
      </c>
      <c r="D7" t="s">
        <v>595</v>
      </c>
    </row>
    <row r="8" spans="1:4" x14ac:dyDescent="0.25">
      <c r="A8" t="s">
        <v>584</v>
      </c>
      <c r="B8" t="str">
        <f t="shared" si="0"/>
        <v>"oznaceniSmluvnihoUctu: "&amp; out_DictionaryValues("oznaceniSmluvnihoUctu").ToString &amp; vbcrlf &amp;</v>
      </c>
    </row>
    <row r="9" spans="1:4" x14ac:dyDescent="0.25">
      <c r="A9" t="s">
        <v>585</v>
      </c>
      <c r="B9" t="str">
        <f t="shared" si="0"/>
        <v>"reas: "&amp; out_DictionaryValues("reas").ToString &amp; vbcrlf &amp;</v>
      </c>
    </row>
    <row r="10" spans="1:4" x14ac:dyDescent="0.25">
      <c r="A10" t="s">
        <v>586</v>
      </c>
      <c r="B10" t="str">
        <f t="shared" si="0"/>
        <v>"datumPrihlaseni: "&amp; out_DictionaryValues("datumPrihlaseni").ToString &amp; vbcrlf &amp;</v>
      </c>
    </row>
    <row r="11" spans="1:4" x14ac:dyDescent="0.25">
      <c r="A11" t="s">
        <v>587</v>
      </c>
      <c r="B11" t="str">
        <f t="shared" si="0"/>
        <v>"odectovaJednotka: "&amp; out_DictionaryValues("odectovaJednotka").ToString &amp; vbcrlf &amp;</v>
      </c>
    </row>
    <row r="12" spans="1:4" x14ac:dyDescent="0.25">
      <c r="A12" t="s">
        <v>588</v>
      </c>
      <c r="B12" t="str">
        <f t="shared" si="0"/>
        <v>"typProvozuVyrobny: "&amp; out_DictionaryValues("typProvozuVyrobny").ToString &amp; vbcrlf &amp;</v>
      </c>
    </row>
    <row r="13" spans="1:4" x14ac:dyDescent="0.25">
      <c r="A13" t="s">
        <v>589</v>
      </c>
      <c r="B13" t="str">
        <f t="shared" si="0"/>
        <v>"resitelKontaktu: "&amp; out_DictionaryValues("resitelKontaktu").ToString &amp; vbcrlf &amp;</v>
      </c>
    </row>
    <row r="14" spans="1:4" x14ac:dyDescent="0.25">
      <c r="A14" t="s">
        <v>590</v>
      </c>
      <c r="B14" t="str">
        <f t="shared" si="0"/>
        <v>"poznamka: "&amp; out_DictionaryValues("poznamka").ToString &amp; vbcrlf &amp;</v>
      </c>
    </row>
    <row r="15" spans="1:4" x14ac:dyDescent="0.25">
      <c r="A15" t="s">
        <v>591</v>
      </c>
      <c r="B15" t="str">
        <f t="shared" si="0"/>
        <v>"obchodnik: "&amp; out_DictionaryValues("obchodnik").ToString &amp; vbcrlf &amp;</v>
      </c>
    </row>
    <row r="16" spans="1:4" x14ac:dyDescent="0.25">
      <c r="A16" t="s">
        <v>592</v>
      </c>
      <c r="B16" t="str">
        <f t="shared" si="0"/>
        <v>"obchodnikEmail: "&amp; out_DictionaryValues("obchodnikEmail").ToString &amp; vbcrlf &amp;</v>
      </c>
    </row>
    <row r="17" spans="1:2" x14ac:dyDescent="0.25">
      <c r="A17" t="s">
        <v>593</v>
      </c>
      <c r="B17" t="str">
        <f t="shared" si="0"/>
        <v>"emailPredmet: "&amp; out_DictionaryValues("emailPredmet").ToString &amp; vbcrlf &amp;</v>
      </c>
    </row>
    <row r="18" spans="1:2" x14ac:dyDescent="0.25">
      <c r="A18" t="s">
        <v>594</v>
      </c>
      <c r="B18" t="str">
        <f t="shared" si="0"/>
        <v>"kontaktniTelefon: "&amp; out_DictionaryValues("kontaktniTelefon").ToString &amp; vbcrlf &amp;</v>
      </c>
    </row>
    <row r="21" spans="1:2" x14ac:dyDescent="0.25">
      <c r="A21" t="s">
        <v>611</v>
      </c>
      <c r="B21" t="str">
        <f>""""&amp; A21 &amp;": " &amp;""""&amp;"&amp; "&amp; A21&amp;".ToString" &amp; " &amp; vbcrlf &amp;"</f>
        <v>"out_strDruhZpravySOP: "&amp; out_strDruhZpravySOP.ToString &amp; vbcrlf &amp;</v>
      </c>
    </row>
    <row r="22" spans="1:2" x14ac:dyDescent="0.25">
      <c r="A22" t="s">
        <v>612</v>
      </c>
      <c r="B22" t="str">
        <f t="shared" ref="B22:B47" si="1">""""&amp; A22 &amp;": " &amp;""""&amp;"&amp; "&amp; A22&amp;".ToString" &amp; " &amp; vbcrlf &amp;"</f>
        <v>"out_strStatuszpravy: "&amp; out_strStatuszpravy.ToString &amp; vbcrlf &amp;</v>
      </c>
    </row>
    <row r="23" spans="1:2" x14ac:dyDescent="0.25">
      <c r="A23" t="s">
        <v>613</v>
      </c>
      <c r="B23" t="str">
        <f t="shared" si="1"/>
        <v>"out_strPlatnostdo: "&amp; out_strPlatnostdo.ToString &amp; vbcrlf &amp;</v>
      </c>
    </row>
    <row r="24" spans="1:2" x14ac:dyDescent="0.25">
      <c r="A24" t="s">
        <v>614</v>
      </c>
      <c r="B24" t="str">
        <f t="shared" si="1"/>
        <v>"out_strPocetGeneratoru: "&amp; out_strPocetGeneratoru.ToString &amp; vbcrlf &amp;</v>
      </c>
    </row>
    <row r="25" spans="1:2" x14ac:dyDescent="0.25">
      <c r="A25" t="s">
        <v>615</v>
      </c>
      <c r="B25" t="str">
        <f t="shared" si="1"/>
        <v>"out_strStatusKontaktu: "&amp; out_strStatusKontaktu.ToString &amp; vbcrlf &amp;</v>
      </c>
    </row>
    <row r="26" spans="1:2" x14ac:dyDescent="0.25">
      <c r="A26" t="s">
        <v>616</v>
      </c>
      <c r="B26" t="str">
        <f t="shared" si="1"/>
        <v>"out_strTypsmluvnihouctu: "&amp; out_strTypsmluvnihouctu.ToString &amp; vbcrlf &amp;</v>
      </c>
    </row>
    <row r="27" spans="1:2" x14ac:dyDescent="0.25">
      <c r="A27" t="s">
        <v>617</v>
      </c>
      <c r="B27" t="str">
        <f t="shared" si="1"/>
        <v>"out_strSkupUcOkruhu: "&amp; out_strSkupUcOkruhu.ToString &amp; vbcrlf &amp;</v>
      </c>
    </row>
    <row r="28" spans="1:2" x14ac:dyDescent="0.25">
      <c r="A28" t="s">
        <v>618</v>
      </c>
      <c r="B28" t="str">
        <f t="shared" si="1"/>
        <v>"out_strZpusobDosPlat: "&amp; out_strZpusobDosPlat.ToString &amp; vbcrlf &amp;</v>
      </c>
    </row>
    <row r="29" spans="1:2" x14ac:dyDescent="0.25">
      <c r="A29" t="s">
        <v>619</v>
      </c>
      <c r="B29" t="str">
        <f t="shared" si="1"/>
        <v>"out_strZpusOdeslPl: "&amp; out_strZpusOdeslPl.ToString &amp; vbcrlf &amp;</v>
      </c>
    </row>
    <row r="30" spans="1:2" x14ac:dyDescent="0.25">
      <c r="A30" t="s">
        <v>620</v>
      </c>
      <c r="B30" t="str">
        <f t="shared" si="1"/>
        <v>"out_strAtribNalezUctu: "&amp; out_strAtribNalezUctu.ToString &amp; vbcrlf &amp;</v>
      </c>
    </row>
    <row r="31" spans="1:2" x14ac:dyDescent="0.25">
      <c r="A31" t="s">
        <v>621</v>
      </c>
      <c r="B31" t="str">
        <f t="shared" si="1"/>
        <v>"out_strSdruzFakturace: "&amp; out_strSdruzFakturace.ToString &amp; vbcrlf &amp;</v>
      </c>
    </row>
    <row r="32" spans="1:2" x14ac:dyDescent="0.25">
      <c r="A32" t="s">
        <v>622</v>
      </c>
      <c r="B32" t="str">
        <f t="shared" si="1"/>
        <v>"out_strCyklusZaloh: "&amp; out_strCyklusZaloh.ToString &amp; vbcrlf &amp;</v>
      </c>
    </row>
    <row r="33" spans="1:2" x14ac:dyDescent="0.25">
      <c r="A33" t="s">
        <v>623</v>
      </c>
      <c r="B33" t="str">
        <f t="shared" si="1"/>
        <v>"out_strDrMistSpot: "&amp; out_strDrMistSpot.ToString &amp; vbcrlf &amp;</v>
      </c>
    </row>
    <row r="34" spans="1:2" x14ac:dyDescent="0.25">
      <c r="A34" t="s">
        <v>624</v>
      </c>
      <c r="B34" t="str">
        <f t="shared" si="1"/>
        <v>"out_strZpusobprovozuVZ: "&amp; out_strZpusobprovozuVZ.ToString &amp; vbcrlf &amp;</v>
      </c>
    </row>
    <row r="35" spans="1:2" x14ac:dyDescent="0.25">
      <c r="A35" t="s">
        <v>625</v>
      </c>
      <c r="B35" t="str">
        <f t="shared" si="1"/>
        <v>"out_strTypmereni: "&amp; out_strTypmereni.ToString &amp; vbcrlf &amp;</v>
      </c>
    </row>
    <row r="36" spans="1:2" x14ac:dyDescent="0.25">
      <c r="A36" t="s">
        <v>626</v>
      </c>
      <c r="B36" t="str">
        <f t="shared" si="1"/>
        <v>"out_strOperand: "&amp; out_strOperand.ToString &amp; vbcrlf &amp;</v>
      </c>
    </row>
    <row r="37" spans="1:2" x14ac:dyDescent="0.25">
      <c r="A37" t="s">
        <v>627</v>
      </c>
      <c r="B37" t="str">
        <f t="shared" si="1"/>
        <v>"out_strTrida: "&amp; out_strTrida.ToString &amp; vbcrlf &amp;</v>
      </c>
    </row>
    <row r="38" spans="1:2" x14ac:dyDescent="0.25">
      <c r="A38" t="s">
        <v>628</v>
      </c>
      <c r="B38" t="str">
        <f t="shared" si="1"/>
        <v>"out_strAkce: "&amp; out_strAkce.ToString &amp; vbcrlf &amp;</v>
      </c>
    </row>
    <row r="39" spans="1:2" x14ac:dyDescent="0.25">
      <c r="A39" t="s">
        <v>629</v>
      </c>
      <c r="B39" t="str">
        <f t="shared" si="1"/>
        <v>"out_strDruhkontaktu: "&amp; out_strDruhkontaktu.ToString &amp; vbcrlf &amp;</v>
      </c>
    </row>
    <row r="40" spans="1:2" x14ac:dyDescent="0.25">
      <c r="A40" t="s">
        <v>630</v>
      </c>
      <c r="B40" t="str">
        <f t="shared" si="1"/>
        <v>"out_strSmer: "&amp; out_strSmer.ToString &amp; vbcrlf &amp;</v>
      </c>
    </row>
    <row r="41" spans="1:2" x14ac:dyDescent="0.25">
      <c r="A41" t="s">
        <v>631</v>
      </c>
      <c r="B41" t="str">
        <f t="shared" si="1"/>
        <v>"out_strVychoziEmail: "&amp; out_strVychoziEmail.ToString &amp; vbcrlf &amp;</v>
      </c>
    </row>
    <row r="42" spans="1:2" x14ac:dyDescent="0.25">
      <c r="A42" t="s">
        <v>632</v>
      </c>
      <c r="B42" t="str">
        <f t="shared" si="1"/>
        <v>"out_strUpravaTerminu: "&amp; out_strUpravaTerminu.ToString &amp; vbcrlf &amp;</v>
      </c>
    </row>
    <row r="43" spans="1:2" x14ac:dyDescent="0.25">
      <c r="A43" t="s">
        <v>633</v>
      </c>
      <c r="B43" t="str">
        <f t="shared" si="1"/>
        <v>"out_strPoleMikrozdroj: "&amp; out_strPoleMikrozdroj.ToString &amp; vbcrlf &amp;</v>
      </c>
    </row>
    <row r="44" spans="1:2" x14ac:dyDescent="0.25">
      <c r="A44" t="s">
        <v>634</v>
      </c>
      <c r="B44" t="str">
        <f t="shared" si="1"/>
        <v>"out_intTimeoutS: "&amp; out_intTimeoutS.ToString &amp; vbcrlf &amp;</v>
      </c>
    </row>
    <row r="45" spans="1:2" x14ac:dyDescent="0.25">
      <c r="A45" t="s">
        <v>635</v>
      </c>
      <c r="B45" t="str">
        <f t="shared" si="1"/>
        <v>"out_intTimeoutM: "&amp; out_intTimeoutM.ToString &amp; vbcrlf &amp;</v>
      </c>
    </row>
    <row r="46" spans="1:2" x14ac:dyDescent="0.25">
      <c r="A46" t="s">
        <v>636</v>
      </c>
      <c r="B46" t="str">
        <f t="shared" si="1"/>
        <v>"out_intTimeoutL: "&amp; out_intTimeoutL.ToString &amp; vbcrlf &amp;</v>
      </c>
    </row>
    <row r="47" spans="1:2" x14ac:dyDescent="0.25">
      <c r="A47" t="s">
        <v>637</v>
      </c>
      <c r="B47" t="str">
        <f t="shared" si="1"/>
        <v>"out_intMaxRetries: "&amp; out_intMaxRetries.ToString &amp; vbcrlf &amp;</v>
      </c>
    </row>
  </sheetData>
  <pageMargins left="0.7" right="0.7" top="0.78740157499999996" bottom="0.78740157499999996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7F6D915BEE4E844FB48C3AE514D89089" ma:contentTypeVersion="10" ma:contentTypeDescription="Vytvoří nový dokument" ma:contentTypeScope="" ma:versionID="d4ba2a939a563b1bbfc9e4824525ecf9">
  <xsd:schema xmlns:xsd="http://www.w3.org/2001/XMLSchema" xmlns:xs="http://www.w3.org/2001/XMLSchema" xmlns:p="http://schemas.microsoft.com/office/2006/metadata/properties" xmlns:ns2="6f7ae4a0-3828-4c27-918b-e30655340dac" xmlns:ns3="15216789-4c43-43b8-8f31-b3ff70bf4c88" targetNamespace="http://schemas.microsoft.com/office/2006/metadata/properties" ma:root="true" ma:fieldsID="4c2e2fc7f2dd948a6f921154beffe86e" ns2:_="" ns3:_="">
    <xsd:import namespace="6f7ae4a0-3828-4c27-918b-e30655340dac"/>
    <xsd:import namespace="15216789-4c43-43b8-8f31-b3ff70bf4c8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f7ae4a0-3828-4c27-918b-e30655340da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216789-4c43-43b8-8f31-b3ff70bf4c88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dílí se s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dílené s podrobnostmi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obsahu"/>
        <xsd:element ref="dc:title" minOccurs="0" maxOccurs="1" ma:index="4" ma:displayName="Nadpis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5159F23-DFEF-4DAD-AFD9-35AA3ABD48F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EAB0EC7-3D52-4496-A75B-1E8C2D12B388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42B4D896-6DC2-4F3D-AD63-C8A6A3E9E77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f7ae4a0-3828-4c27-918b-e30655340dac"/>
    <ds:schemaRef ds:uri="15216789-4c43-43b8-8f31-b3ff70bf4c8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Listy</vt:lpstr>
      </vt:variant>
      <vt:variant>
        <vt:i4>4</vt:i4>
      </vt:variant>
      <vt:variant>
        <vt:lpstr>Pojmenované oblasti</vt:lpstr>
      </vt:variant>
      <vt:variant>
        <vt:i4>4</vt:i4>
      </vt:variant>
    </vt:vector>
  </HeadingPairs>
  <TitlesOfParts>
    <vt:vector size="8" baseType="lpstr">
      <vt:lpstr>vstupniData</vt:lpstr>
      <vt:lpstr>emailsPreklopeni</vt:lpstr>
      <vt:lpstr>ciselnik</vt:lpstr>
      <vt:lpstr>List1</vt:lpstr>
      <vt:lpstr>MikroTeam</vt:lpstr>
      <vt:lpstr>obchodnik</vt:lpstr>
      <vt:lpstr>reas</vt:lpstr>
      <vt:lpstr>typSmluvUctu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Hladil Petr</dc:creator>
  <cp:lastModifiedBy>Vaclav Hlavacek</cp:lastModifiedBy>
  <dcterms:created xsi:type="dcterms:W3CDTF">2015-06-05T18:19:34Z</dcterms:created>
  <dcterms:modified xsi:type="dcterms:W3CDTF">2020-12-14T07:26:49Z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8a7de8b-b835-422f-923b-5fb336473959_Enabled">
    <vt:lpwstr>true</vt:lpwstr>
  </property>
  <property fmtid="{D5CDD505-2E9C-101B-9397-08002B2CF9AE}" pid="3" name="MSIP_Label_18a7de8b-b835-422f-923b-5fb336473959_SetDate">
    <vt:lpwstr>2020-11-18T13:33:25Z</vt:lpwstr>
  </property>
  <property fmtid="{D5CDD505-2E9C-101B-9397-08002B2CF9AE}" pid="4" name="MSIP_Label_18a7de8b-b835-422f-923b-5fb336473959_Method">
    <vt:lpwstr>Privileged</vt:lpwstr>
  </property>
  <property fmtid="{D5CDD505-2E9C-101B-9397-08002B2CF9AE}" pid="5" name="MSIP_Label_18a7de8b-b835-422f-923b-5fb336473959_Name">
    <vt:lpwstr>L00023</vt:lpwstr>
  </property>
  <property fmtid="{D5CDD505-2E9C-101B-9397-08002B2CF9AE}" pid="6" name="MSIP_Label_18a7de8b-b835-422f-923b-5fb336473959_SiteId">
    <vt:lpwstr>b233f9e1-5599-4693-9cef-38858fe25406</vt:lpwstr>
  </property>
  <property fmtid="{D5CDD505-2E9C-101B-9397-08002B2CF9AE}" pid="7" name="MSIP_Label_18a7de8b-b835-422f-923b-5fb336473959_ActionId">
    <vt:lpwstr>c3f652fa-b000-44bf-b5aa-baebbf99daf0</vt:lpwstr>
  </property>
  <property fmtid="{D5CDD505-2E9C-101B-9397-08002B2CF9AE}" pid="8" name="MSIP_Label_18a7de8b-b835-422f-923b-5fb336473959_ContentBits">
    <vt:lpwstr>1</vt:lpwstr>
  </property>
  <property fmtid="{D5CDD505-2E9C-101B-9397-08002B2CF9AE}" pid="9" name="DocumentClasification">
    <vt:lpwstr>Interní</vt:lpwstr>
  </property>
  <property fmtid="{D5CDD505-2E9C-101B-9397-08002B2CF9AE}" pid="10" name="CEZ_DLP">
    <vt:lpwstr>CEZ:CEZd:C</vt:lpwstr>
  </property>
  <property fmtid="{D5CDD505-2E9C-101B-9397-08002B2CF9AE}" pid="11" name="CEZ_MIPLabelName">
    <vt:lpwstr>Internal-CEZd</vt:lpwstr>
  </property>
  <property fmtid="{D5CDD505-2E9C-101B-9397-08002B2CF9AE}" pid="12" name="ContentTypeId">
    <vt:lpwstr>0x0101007F6D915BEE4E844FB48C3AE514D89089</vt:lpwstr>
  </property>
</Properties>
</file>