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dilpet\Documents\UiPath\PPP_final\data\"/>
    </mc:Choice>
  </mc:AlternateContent>
  <xr:revisionPtr revIDLastSave="0" documentId="13_ncr:1_{10DA7A00-0FED-4BDF-AD44-D47E2C2DF9AB}" xr6:coauthVersionLast="44" xr6:coauthVersionMax="44" xr10:uidLastSave="{00000000-0000-0000-0000-000000000000}"/>
  <bookViews>
    <workbookView xWindow="32775" yWindow="2940" windowWidth="21600" windowHeight="11385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a">[1]ciselnik!$M$2:$M$13</definedName>
    <definedName name="as">[1]ciselnik!$M$2:$M$13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T3" i="1"/>
  <c r="V2" i="1" l="1"/>
  <c r="T2" i="1"/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U2" i="1" l="1"/>
  <c r="U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</calcChain>
</file>

<file path=xl/sharedStrings.xml><?xml version="1.0" encoding="utf-8"?>
<sst xmlns="http://schemas.openxmlformats.org/spreadsheetml/2006/main" count="1074" uniqueCount="645">
  <si>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</si>
  <si>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</si>
  <si>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</si>
  <si>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</si>
  <si>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</si>
  <si>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</si>
  <si>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</si>
  <si>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</si>
  <si>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</si>
  <si>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</si>
  <si>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</si>
  <si>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</si>
  <si>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</si>
  <si>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</si>
  <si>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</si>
  <si>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</si>
  <si>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</si>
  <si>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</si>
  <si>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</si>
  <si>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</si>
  <si>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</si>
  <si>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</si>
  <si>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</si>
  <si>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</si>
  <si>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</si>
  <si>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</si>
  <si>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</si>
  <si>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</si>
  <si>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</si>
  <si>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</si>
  <si>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</si>
  <si>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</si>
  <si>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</si>
  <si>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</si>
  <si>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</si>
  <si>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</si>
  <si>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</si>
  <si>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</si>
  <si>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</si>
  <si>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</si>
  <si>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</si>
  <si>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</si>
  <si>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</si>
  <si>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</si>
  <si>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</si>
  <si>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</si>
  <si>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</si>
  <si>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</si>
  <si>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</si>
  <si>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</si>
  <si>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</si>
  <si>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</si>
  <si>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</si>
  <si>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</si>
  <si>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</si>
  <si>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</si>
  <si>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</si>
  <si>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</si>
  <si>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</si>
  <si>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</si>
  <si>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</si>
  <si>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</si>
  <si>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</si>
  <si>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</si>
  <si>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</si>
  <si>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</si>
  <si>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</si>
  <si>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</si>
  <si>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</si>
  <si>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</si>
  <si>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</si>
  <si>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</si>
  <si>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</si>
  <si>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</si>
  <si>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</si>
  <si>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</si>
  <si>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</si>
  <si>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</si>
  <si>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</si>
  <si>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</si>
  <si>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</si>
  <si>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</si>
  <si>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</si>
  <si>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</si>
  <si>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</si>
  <si>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</si>
  <si>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</si>
  <si>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</si>
  <si>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</si>
  <si>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</si>
  <si>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</si>
  <si>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</si>
  <si>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</si>
  <si>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</si>
  <si>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</si>
  <si>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</si>
  <si>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</si>
  <si>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</si>
  <si>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</si>
  <si>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</si>
  <si>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</si>
  <si>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</si>
  <si>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</si>
  <si>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</si>
  <si>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</si>
  <si>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</si>
  <si>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</si>
  <si>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</si>
  <si>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</si>
  <si>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</si>
  <si>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</si>
  <si>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</si>
  <si>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</si>
  <si>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</si>
  <si>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</si>
  <si>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</si>
  <si>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</si>
  <si>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</si>
  <si>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</si>
  <si>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</si>
  <si>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</si>
  <si>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</si>
  <si>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</si>
  <si>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</si>
  <si>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</si>
  <si>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</si>
  <si>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</si>
  <si>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</si>
  <si>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</si>
  <si>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</si>
  <si>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</si>
  <si>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</si>
  <si>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</si>
  <si>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</si>
  <si>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</si>
  <si>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</si>
  <si>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</si>
  <si>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</si>
  <si>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</si>
  <si>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</si>
  <si>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</si>
  <si>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</si>
  <si>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</si>
  <si>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</si>
  <si>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</si>
  <si>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</si>
  <si>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</si>
  <si>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</si>
  <si>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</si>
  <si>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</si>
  <si>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</si>
  <si>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</si>
  <si>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</si>
  <si>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</si>
  <si>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</si>
  <si>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</si>
  <si>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</si>
  <si>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</si>
  <si>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</si>
  <si>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</si>
  <si>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</si>
  <si>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</si>
  <si>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</si>
  <si>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</si>
  <si>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</si>
  <si>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</si>
  <si>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</si>
  <si>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</si>
  <si>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</si>
  <si>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</si>
  <si>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</si>
  <si>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</si>
  <si>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</si>
  <si>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</si>
  <si>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</si>
  <si>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</si>
  <si>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</si>
  <si>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</si>
  <si>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</si>
  <si>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</si>
  <si>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</si>
  <si>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</si>
  <si>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</si>
  <si>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</si>
  <si>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</si>
  <si>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</si>
  <si>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</si>
  <si>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</si>
  <si>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</si>
  <si>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</si>
  <si>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</si>
  <si>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</si>
  <si>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</si>
  <si>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</si>
  <si>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</si>
  <si>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</si>
  <si>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</si>
  <si>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</si>
  <si>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</si>
  <si>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</si>
  <si>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</si>
  <si>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</si>
  <si>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</si>
  <si>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</si>
  <si>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</si>
  <si>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</si>
  <si>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</si>
  <si>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</si>
  <si>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</si>
  <si>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</si>
  <si>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</si>
  <si>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</si>
  <si>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</si>
  <si>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</si>
  <si>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</si>
  <si>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</si>
  <si>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</si>
  <si>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</si>
  <si>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</si>
  <si>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</si>
  <si>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</si>
  <si>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</si>
  <si>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</si>
  <si>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</si>
  <si>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</si>
  <si>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</si>
  <si>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</si>
  <si>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</si>
  <si>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</si>
  <si>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</si>
  <si>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</si>
  <si>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</si>
  <si>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</si>
  <si>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</si>
  <si>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</si>
  <si>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</si>
  <si>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</si>
  <si>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</si>
  <si>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</si>
  <si>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</si>
  <si>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</si>
  <si>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</si>
  <si>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</si>
  <si>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</si>
  <si>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</si>
  <si>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</si>
  <si>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</si>
  <si>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</si>
  <si>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</si>
  <si>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</si>
  <si>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</si>
  <si>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</si>
  <si>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</si>
  <si>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</si>
  <si>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</si>
  <si>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</si>
  <si>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</si>
  <si>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</si>
  <si>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</si>
  <si>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</si>
  <si>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</si>
  <si>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</si>
  <si>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</si>
  <si>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</si>
  <si>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</si>
  <si>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</si>
  <si>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</si>
  <si>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</si>
  <si>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</si>
  <si>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</si>
  <si>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</si>
  <si>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</si>
  <si>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</si>
  <si>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</si>
  <si>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</si>
  <si>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</si>
  <si>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</si>
  <si>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</si>
  <si>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</si>
  <si>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</si>
  <si>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</si>
  <si>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</si>
  <si>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</si>
  <si>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</si>
  <si>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</si>
  <si>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</si>
  <si>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</si>
  <si>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</si>
  <si>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</si>
  <si>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</si>
  <si>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</si>
  <si>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</si>
  <si>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</si>
  <si>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</si>
  <si>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</si>
  <si>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</si>
  <si>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</si>
  <si>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</si>
  <si>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</si>
  <si>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</si>
  <si>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</si>
  <si>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</si>
  <si>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</si>
  <si>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</si>
  <si>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</si>
  <si>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</si>
  <si>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</si>
  <si>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</si>
  <si>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</si>
  <si>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</si>
  <si>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</si>
  <si>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</si>
  <si>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</si>
  <si>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</si>
  <si>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</si>
  <si>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</si>
  <si>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</si>
  <si>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</si>
  <si>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</si>
  <si>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</si>
  <si>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</si>
  <si>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</si>
  <si>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</si>
  <si>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</si>
  <si>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</si>
  <si>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</si>
  <si>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</si>
  <si>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</si>
  <si>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</si>
  <si>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</si>
  <si>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</si>
  <si>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</si>
  <si>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</si>
  <si>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</si>
  <si>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</si>
  <si>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</si>
  <si>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</si>
  <si>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</si>
  <si>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</si>
  <si>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</si>
  <si>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</si>
  <si>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</si>
  <si>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</si>
  <si>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</si>
  <si>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</si>
  <si>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</si>
  <si>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</si>
  <si>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</si>
  <si>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</si>
  <si>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</si>
  <si>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</si>
  <si>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</si>
  <si>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</si>
  <si>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</si>
  <si>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</si>
  <si>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</si>
  <si>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</si>
  <si>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</si>
  <si>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</si>
  <si>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</si>
  <si>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</si>
  <si>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</si>
  <si>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</si>
  <si>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</si>
  <si>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</si>
  <si>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</si>
  <si>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</si>
  <si>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</si>
  <si>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</si>
  <si>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</si>
  <si>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</si>
  <si>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</si>
  <si>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</si>
  <si>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</si>
  <si>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</si>
  <si>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</si>
  <si>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</si>
  <si>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</si>
  <si>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</si>
  <si>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</si>
  <si>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</si>
  <si>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</si>
  <si>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</si>
  <si>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</si>
  <si>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</si>
  <si>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</si>
  <si>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</si>
  <si>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</si>
  <si>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</si>
  <si>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</si>
  <si>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</si>
  <si>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</si>
  <si>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</si>
  <si>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</si>
  <si>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</si>
  <si>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</si>
  <si>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</si>
  <si>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</si>
  <si>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</si>
  <si>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</si>
  <si>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</si>
  <si>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</si>
  <si>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</si>
  <si>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</si>
  <si>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</si>
  <si>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</si>
  <si>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</si>
  <si>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</si>
  <si>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</si>
  <si>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</si>
  <si>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</si>
  <si>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</si>
  <si>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</si>
  <si>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</si>
  <si>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</si>
  <si>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</si>
  <si>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</si>
  <si>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</si>
  <si>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</si>
  <si>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</si>
  <si>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</si>
  <si>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</si>
  <si>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</si>
  <si>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</si>
  <si>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</si>
  <si>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</si>
  <si>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</si>
  <si>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</si>
  <si>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</si>
  <si>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</si>
  <si>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</si>
  <si>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</si>
  <si>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</si>
  <si>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</si>
  <si>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</si>
  <si>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</si>
  <si>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</si>
  <si>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</si>
  <si>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</si>
  <si>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</si>
  <si>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</si>
  <si>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</si>
  <si>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</si>
  <si>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</si>
  <si>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</si>
  <si>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</si>
  <si>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</si>
  <si>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</si>
  <si>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</si>
  <si>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</si>
  <si>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</si>
  <si>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</si>
  <si>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</si>
  <si>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</si>
  <si>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</si>
  <si>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</si>
  <si>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</si>
  <si>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</si>
  <si>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</si>
  <si>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</si>
  <si>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</si>
  <si>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</si>
  <si>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</si>
  <si>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</si>
  <si>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</si>
  <si>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</si>
  <si>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</si>
  <si>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</si>
  <si>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</si>
  <si>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</si>
  <si>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</si>
  <si>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</si>
  <si>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</si>
  <si>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</si>
  <si>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</si>
  <si>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</si>
  <si>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</si>
  <si>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</si>
  <si>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</si>
  <si>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</si>
  <si>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</si>
  <si>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</si>
  <si>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</si>
  <si>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</si>
  <si>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</si>
  <si>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</si>
  <si>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</si>
  <si>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</si>
  <si>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</si>
  <si>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</si>
  <si>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</si>
  <si>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</si>
  <si>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</si>
  <si>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</si>
  <si>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</si>
  <si>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</si>
  <si>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</si>
  <si>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</si>
  <si>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</si>
  <si>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</si>
  <si>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</si>
  <si>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</si>
  <si>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</si>
  <si>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</si>
  <si>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</si>
  <si>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</si>
  <si>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</si>
  <si>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</si>
  <si>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</si>
  <si>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</si>
  <si>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</si>
  <si>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</si>
  <si>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</si>
  <si>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</si>
  <si>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</si>
  <si>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</si>
  <si>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</si>
  <si>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</si>
  <si>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</si>
  <si>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</si>
  <si>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</si>
  <si>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</si>
  <si>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</si>
  <si>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</si>
  <si>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</si>
  <si>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</si>
  <si>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</si>
  <si>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</si>
  <si>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</si>
  <si>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</si>
  <si>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</si>
  <si>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</si>
  <si>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</si>
  <si>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</si>
  <si>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</si>
  <si>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</si>
  <si>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</si>
  <si>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</si>
  <si>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</si>
  <si>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</si>
  <si>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</si>
  <si>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</si>
  <si>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</si>
  <si>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</si>
  <si>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</si>
  <si>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</si>
  <si>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</si>
  <si>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</si>
  <si>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</si>
  <si>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</si>
  <si>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</si>
  <si>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</si>
  <si>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</si>
  <si>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</si>
  <si>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</si>
  <si>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</si>
  <si>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</si>
  <si>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</si>
  <si>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</si>
  <si>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</si>
  <si>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</si>
  <si>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</si>
  <si>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</si>
  <si>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</si>
  <si>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</si>
  <si>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</si>
  <si>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</si>
  <si>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</si>
  <si>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</si>
  <si>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</si>
  <si>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</si>
  <si>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</si>
  <si>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</si>
  <si>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</si>
  <si>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</si>
  <si>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</si>
  <si>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</si>
  <si>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</si>
  <si>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</si>
  <si>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</si>
  <si>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</si>
  <si>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</si>
  <si>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</si>
  <si>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</si>
  <si>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</si>
  <si>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</si>
  <si>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</si>
  <si>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</si>
  <si>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</si>
  <si>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</si>
  <si>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</si>
  <si>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</si>
  <si>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</si>
  <si>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</si>
  <si>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</si>
  <si>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</si>
  <si>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</si>
  <si>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</si>
  <si>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</si>
  <si>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</si>
  <si>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</si>
  <si>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</si>
  <si>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</si>
  <si>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</si>
  <si>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</si>
  <si>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</si>
  <si>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</si>
  <si>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</si>
  <si>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</si>
  <si>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</si>
  <si>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</si>
  <si>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</si>
  <si>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</si>
  <si>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</si>
  <si>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</si>
  <si>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</si>
  <si>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</si>
  <si>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</si>
  <si>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</si>
  <si>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</si>
  <si>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</si>
  <si>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</si>
  <si>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</si>
  <si>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</si>
  <si>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</si>
  <si>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</si>
  <si>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</si>
  <si>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</si>
  <si>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</si>
  <si>
    <t>Mail tělo</t>
  </si>
  <si>
    <t>PoznámkaPP</t>
  </si>
  <si>
    <t>Sazba</t>
  </si>
  <si>
    <t>KPJM</t>
  </si>
  <si>
    <t>Robot - STATUS</t>
  </si>
  <si>
    <t>Robot - datum poslední aktualizace</t>
  </si>
  <si>
    <t>DZURIKOND</t>
  </si>
  <si>
    <t>859182400509774001</t>
  </si>
  <si>
    <t>859182400705251092</t>
  </si>
  <si>
    <t>Jiří Smilek</t>
  </si>
  <si>
    <t>26.12.1972</t>
  </si>
  <si>
    <t>Bystřička, 344, Bystřička, 756 24</t>
  </si>
  <si>
    <t>25,0</t>
  </si>
  <si>
    <t>PE8D02D</t>
  </si>
  <si>
    <t>proces3: zpracováno</t>
  </si>
  <si>
    <t>16.02.2021 01:01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</si>
</sst>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0" xfId="0" applyBorder="1"/>
    <xf numFmtId="0" fontId="0" fillId="4" borderId="2" xfId="0" applyFill="1" applyBorder="1"/>
    <xf numFmtId="0" fontId="0" fillId="4" borderId="0" xfId="0" applyFill="1" applyBorder="1"/>
    <xf numFmtId="0" fontId="0" fillId="0" borderId="0" xfId="0" applyBorder="1"/>
    <xf numFmtId="0" fontId="0" fillId="0" borderId="0" xfId="0" applyBorder="1" applyAlignment="1"/>
    <xf numFmtId="3" fontId="0" fillId="0" borderId="0" xfId="0" applyNumberFormat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Local/Microsoft/Windows/INetCache/Content.Outlook/WJHA47YJ/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tupniData"/>
      <sheetName val="emailsPreklopeni"/>
      <sheetName val="ciselnik"/>
      <sheetName val="List1"/>
    </sheetNames>
    <sheetDataSet>
      <sheetData sheetId="0"/>
      <sheetData sheetId="1"/>
      <sheetData sheetId="2">
        <row r="2">
          <cell r="M2" t="str">
            <v>Dzurik Ondřej</v>
          </cell>
        </row>
        <row r="3">
          <cell r="M3" t="str">
            <v>Gryžboň Jakub</v>
          </cell>
        </row>
        <row r="4">
          <cell r="M4" t="str">
            <v>Hegerová Eva</v>
          </cell>
        </row>
        <row r="5">
          <cell r="M5" t="str">
            <v>Kašíková Kateřina</v>
          </cell>
        </row>
        <row r="6">
          <cell r="M6" t="str">
            <v>Neuwirth Jiří</v>
          </cell>
        </row>
        <row r="7">
          <cell r="M7" t="str">
            <v>Přikryl Miroslav</v>
          </cell>
        </row>
        <row r="8">
          <cell r="M8" t="str">
            <v>Souralová Oľga</v>
          </cell>
        </row>
        <row r="9">
          <cell r="M9" t="str">
            <v>Vincková Petra</v>
          </cell>
        </row>
        <row r="10">
          <cell r="M10" t="str">
            <v>Žďárská Lucie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J130"/>
  <sheetViews>
    <sheetView tabSelected="1" zoomScaleNormal="100" workbookViewId="0">
      <selection activeCell="W2" sqref="W2:AG2"/>
    </sheetView>
  </sheetViews>
  <sheetFormatPr defaultRowHeight="15" x14ac:dyDescent="0.25"/>
  <cols>
    <col min="1" max="1" width="14.425781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53.5703125" customWidth="1"/>
    <col min="16" max="16" width="50.7109375" customWidth="1"/>
    <col min="17" max="17" width="41" customWidth="1"/>
    <col min="18" max="18" width="38" customWidth="1"/>
    <col min="19" max="19" width="31.85546875" customWidth="1"/>
    <col min="20" max="20" width="28" customWidth="1"/>
    <col min="21" max="21" width="110.28515625" customWidth="1"/>
    <col min="22" max="22" width="10.140625" customWidth="1"/>
    <col min="23" max="23" width="13.7109375" customWidth="1"/>
    <col min="24" max="24" width="16.140625" bestFit="1" customWidth="1"/>
    <col min="25" max="25" width="13.28515625" bestFit="1" customWidth="1"/>
    <col min="26" max="26" width="15" bestFit="1" customWidth="1"/>
    <col min="27" max="29" width="11" customWidth="1"/>
    <col min="30" max="30" width="30.5703125" bestFit="1" customWidth="1"/>
    <col min="31" max="31" width="11.5703125" bestFit="1" customWidth="1"/>
    <col min="32" max="32" width="22.85546875" bestFit="1" customWidth="1"/>
    <col min="33" max="33" width="11" customWidth="1"/>
    <col min="34" max="34" width="23.5703125" customWidth="1"/>
    <col min="35" max="35" width="32.5703125" bestFit="1" customWidth="1"/>
  </cols>
  <sheetData>
    <row r="1" spans="1:36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1" t="s">
        <v>629</v>
      </c>
      <c r="U1" s="11" t="s">
        <v>630</v>
      </c>
      <c r="V1" s="11" t="s">
        <v>632</v>
      </c>
      <c r="W1" s="11" t="s">
        <v>592</v>
      </c>
      <c r="X1" s="13" t="s">
        <v>593</v>
      </c>
      <c r="Y1" s="13" t="s">
        <v>594</v>
      </c>
      <c r="Z1" s="13" t="s">
        <v>595</v>
      </c>
      <c r="AA1" s="13" t="s">
        <v>596</v>
      </c>
      <c r="AB1" s="13" t="s">
        <v>597</v>
      </c>
      <c r="AC1" s="13" t="s">
        <v>598</v>
      </c>
      <c r="AD1" s="14" t="s">
        <v>599</v>
      </c>
      <c r="AE1" s="14" t="s">
        <v>600</v>
      </c>
      <c r="AF1" s="14" t="s">
        <v>601</v>
      </c>
      <c r="AG1" s="14" t="s">
        <v>631</v>
      </c>
      <c r="AH1" s="10" t="s">
        <v>633</v>
      </c>
      <c r="AI1" s="10" t="s">
        <v>634</v>
      </c>
      <c r="AJ1" s="11"/>
    </row>
    <row r="2" spans="1:36" x14ac:dyDescent="0.25">
      <c r="A2" s="4">
        <v>1</v>
      </c>
      <c r="B2" s="4" t="s">
        <v>566</v>
      </c>
      <c r="C2" s="7" t="s">
        <v>636</v>
      </c>
      <c r="D2" s="4">
        <v>1113355631</v>
      </c>
      <c r="E2" s="4">
        <v>4121736021</v>
      </c>
      <c r="F2" s="4">
        <v>2763793</v>
      </c>
      <c r="G2" s="4">
        <v>4376075</v>
      </c>
      <c r="H2" s="4">
        <v>6344930</v>
      </c>
      <c r="I2" s="4" t="s">
        <v>545</v>
      </c>
      <c r="J2" s="4" t="s">
        <v>540</v>
      </c>
      <c r="K2" s="5">
        <v>44250</v>
      </c>
      <c r="L2" s="4">
        <v>50000821</v>
      </c>
      <c r="M2" s="4" t="s">
        <v>557</v>
      </c>
      <c r="N2" s="4" t="s">
        <v>554</v>
      </c>
      <c r="O2" s="4" t="str">
        <f t="shared" ref="O2:O25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23.2.2021. EAN 859182400509774001. Žádám o aktualizaci dat v CS OTE. Děkuji.</v>
      </c>
      <c r="P2" s="4" t="s">
        <v>266</v>
      </c>
      <c r="Q2" s="4" t="str">
        <f>IFERROR(VLOOKUP(P2,ciselnik!A:C,3,0),"")</f>
        <v>zmenadodavatele@innogy.com</v>
      </c>
      <c r="R2" s="4" t="str">
        <f t="shared" ref="R2:R26" si="1">IF(C2&lt;&gt;"","Připojení mikrozdroje EAN " &amp;C2,"")</f>
        <v>Připojení mikrozdroje EAN 859182400509774001</v>
      </c>
      <c r="S2" s="4">
        <v>603508884</v>
      </c>
      <c r="T2" s="16" t="str">
        <f t="shared" ref="T2:T3" si="2">"Vážený obchodní partnere, 
dovolujeme si Vás informovat, že vznikl nový mikrozdroj na hladině NN ve stávajícím OM, EAN " &amp; C2 &amp;" - " &amp; X2 &amp; "/" &amp;IFERROR(TEXT(Z2,"dd.MM.rrrr"),"IČ "&amp;Z2) &amp;", " &amp; Y2 &amp;"." &amp;"
Montáž 4Q elektroměru bude " &amp; TEXT(K2,"dd.MM.rrrr") &amp; ". Změna typu měření z C na B bude provedena.
NA TENTO E-MAIL, PROSÍM, NEODPOVÍDEJTE.
Děkujeme Vám.
S pozdravem
"&amp;B2&amp;"
ČEZ Distribuce, a. s.
Guldenerova 2577/19
326 00 PLZEŇ
www.cezdistribuce.cz/dodavatel"</f>
        <v>Vážený obchodní partnere, 
dovolujeme si Vás informovat, že vznikl nový mikrozdroj na hladině NN ve stávajícím OM, EAN 859182400509774001 - Jiří Smilek/26.12.1972, Bystřička, 344, Bystřička, 756 24.
Montáž 4Q elektroměru bude 23.02.2021. Změna typu měření z C na B bude provedena.
NA TENTO E-MAIL, PROSÍM, NEODPOVÍDEJTE.
Děkujeme Vám.
S pozdravem
Dzurik Ondřej
ČEZ Distribuce, a. s.
Guldenerova 2577/19
326 00 PLZEŇ
www.cezdistribuce.cz/dodavatel</v>
      </c>
      <c r="U2" s="15" t="str">
        <f t="shared" ref="U2:U3" si="3">IF(M2="MZ","PPP + osazení 4Q elměru pro novou FVE " &amp; M2 &amp; " - Zjednodušeně připojený mikrozdroj, HJ stáv. 3x " &amp;AB2 &amp;" A, sazba " &amp; RIGHT(AG2,4) &amp;", Pi "&amp; AC2/1000 &amp;" kW, HDO ANO, KO č. " &amp; D2 &amp;" , "&amp; X2 &amp; ", " &amp; S2,"PPP + osazení 4Q elměru pro novou FVE " &amp; M2 &amp; ", HJ stáv. 3x " &amp;AB2 &amp;" A, sazba " &amp; RIGHT(AG2,4) &amp;", Pi "&amp; AC2/1000 &amp;" kW, HDO ANO, KO č. " &amp; D2 &amp;" , "&amp; X2 &amp; ", " &amp; S2)</f>
        <v>PPP + osazení 4Q elměru pro novou FVE MS, HJ stáv. 3x 25,0 A, sazba D02D, Pi 6,3 kW, HDO ANO, KO č. 1113355631 , Jiří Smilek, 603508884</v>
      </c>
      <c r="V2" s="15" t="str">
        <f>VLOOKUP(B2,ciselnik!$M$1:$N$10,2,0)</f>
        <v>DZURIKOND</v>
      </c>
      <c r="W2" s="12"/>
      <c r="X2" s="12" t="s">
        <v>638</v>
      </c>
      <c r="Y2" s="12" t="s">
        <v>640</v>
      </c>
      <c r="Z2" s="12" t="s">
        <v>639</v>
      </c>
      <c r="AA2" s="12">
        <v>12335606</v>
      </c>
      <c r="AB2" s="12" t="s">
        <v>641</v>
      </c>
      <c r="AC2" s="17">
        <v>6300</v>
      </c>
      <c r="AD2" s="12">
        <v>102586524</v>
      </c>
      <c r="AE2" s="12">
        <v>1113455942</v>
      </c>
      <c r="AF2" s="12">
        <v>20001208</v>
      </c>
      <c r="AG2" s="12" t="s">
        <v>642</v>
      </c>
      <c r="AH2" s="12" t="s">
        <v>643</v>
      </c>
      <c r="AI2" s="12" t="s">
        <v>644</v>
      </c>
    </row>
    <row r="3" spans="1:36" x14ac:dyDescent="0.25">
      <c r="A3" s="4">
        <f t="shared" ref="A3:A27" si="4">IF(C3&lt;&gt;"",A2+1,"")</f>
        <v>2</v>
      </c>
      <c r="B3" s="4" t="s">
        <v>566</v>
      </c>
      <c r="C3" s="7" t="s">
        <v>637</v>
      </c>
      <c r="D3" s="4">
        <v>1113392241</v>
      </c>
      <c r="E3" s="4">
        <v>4121754474</v>
      </c>
      <c r="F3" s="4">
        <v>840036</v>
      </c>
      <c r="G3" s="4">
        <v>1466451</v>
      </c>
      <c r="H3" s="4">
        <v>2021817</v>
      </c>
      <c r="I3" s="4" t="s">
        <v>545</v>
      </c>
      <c r="J3" s="4" t="s">
        <v>543</v>
      </c>
      <c r="K3" s="5">
        <v>44251</v>
      </c>
      <c r="L3" s="4">
        <v>70000821</v>
      </c>
      <c r="M3" s="4" t="s">
        <v>557</v>
      </c>
      <c r="N3" s="4" t="s">
        <v>550</v>
      </c>
      <c r="O3" s="4" t="str">
        <f t="shared" si="0"/>
        <v>Připojení mikrozdroje (MS) na hladině NN ve stávajícím OM k datu 24.2.2021. EAN 859182400705251092. Žádám o aktualizaci dat v CS OTE. Děkuji.</v>
      </c>
      <c r="P3" s="4" t="s">
        <v>105</v>
      </c>
      <c r="Q3" s="4" t="str">
        <f>IFERROR(VLOOKUP(P3,ciselnik!A:C,3,0),"")</f>
        <v>zmena.dodavatele@cez.cz</v>
      </c>
      <c r="R3" s="4" t="str">
        <f t="shared" si="1"/>
        <v>Připojení mikrozdroje EAN 859182400705251092</v>
      </c>
      <c r="S3" s="4">
        <v>608370855</v>
      </c>
      <c r="T3" s="16" t="str">
        <f t="shared" si="2"/>
        <v>Vážený obchodní partnere, 
dovolujeme si Vás informovat, že vznikl nový mikrozdroj na hladině NN ve stávajícím OM, EAN 859182400705251092 - Jiří Smilek/26.12.1972, Bystřička, 344, Bystřička, 756 24.
Montáž 4Q elektroměru bude 24.02.2021. Změna typu měření z C na B bude provedena.
NA TENTO E-MAIL, PROSÍM, NEODPOVÍDEJTE.
Děkujeme Vám.
S pozdravem
Dzurik Ondřej
ČEZ Distribuce, a. s.
Guldenerova 2577/19
326 00 PLZEŇ
www.cezdistribuce.cz/dodavatel</v>
      </c>
      <c r="U3" s="15" t="str">
        <f t="shared" si="3"/>
        <v>PPP + osazení 4Q elměru pro novou FVE MS, HJ stáv. 3x 25,0 A, sazba , Pi 6,3 kW, HDO ANO, KO č. 1113392241 , Jiří Smilek, 608370855</v>
      </c>
      <c r="V3" s="15" t="str">
        <f>VLOOKUP(B3,ciselnik!$M$1:$N$10,2,0)</f>
        <v>DZURIKOND</v>
      </c>
      <c r="W3" s="12"/>
      <c r="X3" s="12" t="s">
        <v>638</v>
      </c>
      <c r="Y3" s="12" t="s">
        <v>640</v>
      </c>
      <c r="Z3" s="12" t="s">
        <v>639</v>
      </c>
      <c r="AA3" s="12">
        <v>12335606</v>
      </c>
      <c r="AB3" s="12" t="s">
        <v>641</v>
      </c>
      <c r="AC3" s="17">
        <v>6300</v>
      </c>
      <c r="AD3" s="12"/>
      <c r="AE3" s="12"/>
      <c r="AF3" s="12"/>
      <c r="AG3" s="12"/>
      <c r="AH3" s="12"/>
      <c r="AI3" s="12"/>
    </row>
    <row r="4" spans="1:36" x14ac:dyDescent="0.25">
      <c r="A4" s="4" t="str">
        <f t="shared" si="4"/>
        <v/>
      </c>
      <c r="B4" s="4"/>
      <c r="C4" s="7"/>
      <c r="D4" s="4"/>
      <c r="E4" s="4"/>
      <c r="F4" s="4"/>
      <c r="G4" s="4"/>
      <c r="H4" s="4"/>
      <c r="I4" s="4"/>
      <c r="J4" s="4"/>
      <c r="K4" s="5"/>
      <c r="L4" s="4" t="str">
        <f>IFERROR(VLOOKUP(J4,ciselnik!$E$1:$F$6,2,0),"")</f>
        <v/>
      </c>
      <c r="M4" s="4" t="str">
        <f>IFERROR(VLOOKUP(I4,ciselnik!$J$2:$K$3,2,0),"")</f>
        <v/>
      </c>
      <c r="N4" s="4" t="str">
        <f>IFERROR(VLOOKUP(J4,ciselnik!$E$1:$G$6,3,0),"")</f>
        <v/>
      </c>
      <c r="O4" s="4" t="str">
        <f t="shared" si="0"/>
        <v/>
      </c>
      <c r="P4" s="4"/>
      <c r="Q4" s="4" t="str">
        <f>IFERROR(VLOOKUP(P4,ciselnik!A:C,3,0),"")</f>
        <v/>
      </c>
      <c r="R4" s="4" t="str">
        <f t="shared" si="1"/>
        <v/>
      </c>
      <c r="S4" s="4"/>
      <c r="T4" s="16"/>
      <c r="U4" s="15"/>
      <c r="V4" s="15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6" x14ac:dyDescent="0.25">
      <c r="A5" s="4" t="str">
        <f t="shared" si="4"/>
        <v/>
      </c>
      <c r="B5" s="4"/>
      <c r="C5" s="7"/>
      <c r="D5" s="4"/>
      <c r="E5" s="4"/>
      <c r="F5" s="4"/>
      <c r="G5" s="4"/>
      <c r="H5" s="4"/>
      <c r="I5" s="4"/>
      <c r="J5" s="4"/>
      <c r="K5" s="5"/>
      <c r="L5" s="4" t="str">
        <f>IFERROR(VLOOKUP(J5,ciselnik!$E$1:$F$6,2,0),"")</f>
        <v/>
      </c>
      <c r="M5" s="4" t="str">
        <f>IFERROR(VLOOKUP(I5,ciselnik!$J$2:$K$3,2,0),"")</f>
        <v/>
      </c>
      <c r="N5" s="4" t="str">
        <f>IFERROR(VLOOKUP(J5,ciselnik!$E$1:$G$6,3,0),"")</f>
        <v/>
      </c>
      <c r="O5" s="4" t="str">
        <f t="shared" si="0"/>
        <v/>
      </c>
      <c r="P5" s="4"/>
      <c r="Q5" s="4" t="str">
        <f>IFERROR(VLOOKUP(P5,ciselnik!A:C,3,0),"")</f>
        <v/>
      </c>
      <c r="R5" s="4" t="str">
        <f t="shared" si="1"/>
        <v/>
      </c>
      <c r="S5" s="4"/>
      <c r="T5" s="16"/>
      <c r="U5" s="15"/>
      <c r="V5" s="15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6" x14ac:dyDescent="0.25">
      <c r="A6" s="4" t="str">
        <f t="shared" si="4"/>
        <v/>
      </c>
      <c r="B6" s="4"/>
      <c r="C6" s="7"/>
      <c r="D6" s="4"/>
      <c r="E6" s="4"/>
      <c r="F6" s="4"/>
      <c r="G6" s="4"/>
      <c r="H6" s="4"/>
      <c r="I6" s="4"/>
      <c r="J6" s="4"/>
      <c r="K6" s="5"/>
      <c r="L6" s="4" t="str">
        <f>IFERROR(VLOOKUP(J6,ciselnik!$E$1:$F$6,2,0),"")</f>
        <v/>
      </c>
      <c r="M6" s="4" t="str">
        <f>IFERROR(VLOOKUP(I6,ciselnik!$J$2:$K$3,2,0),"")</f>
        <v/>
      </c>
      <c r="N6" s="4" t="str">
        <f>IFERROR(VLOOKUP(J6,ciselnik!$E$1:$G$6,3,0),"")</f>
        <v/>
      </c>
      <c r="O6" s="4" t="str">
        <f t="shared" si="0"/>
        <v/>
      </c>
      <c r="P6" s="4"/>
      <c r="Q6" s="4" t="str">
        <f>IFERROR(VLOOKUP(P6,ciselnik!A:C,3,0),"")</f>
        <v/>
      </c>
      <c r="R6" s="4" t="str">
        <f t="shared" si="1"/>
        <v/>
      </c>
      <c r="S6" s="4"/>
      <c r="T6" s="16"/>
      <c r="U6" s="15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6" x14ac:dyDescent="0.25">
      <c r="A7" s="4" t="str">
        <f t="shared" si="4"/>
        <v/>
      </c>
      <c r="B7" s="4"/>
      <c r="C7" s="7"/>
      <c r="D7" s="4"/>
      <c r="E7" s="4"/>
      <c r="F7" s="4"/>
      <c r="G7" s="4"/>
      <c r="H7" s="4"/>
      <c r="I7" s="4"/>
      <c r="J7" s="4"/>
      <c r="K7" s="5"/>
      <c r="L7" s="4" t="str">
        <f>IFERROR(VLOOKUP(J7,ciselnik!$E$1:$F$6,2,0),"")</f>
        <v/>
      </c>
      <c r="M7" s="4" t="str">
        <f>IFERROR(VLOOKUP(I7,ciselnik!$J$2:$K$3,2,0),"")</f>
        <v/>
      </c>
      <c r="N7" s="4" t="str">
        <f>IFERROR(VLOOKUP(J7,ciselnik!$E$1:$G$6,3,0),"")</f>
        <v/>
      </c>
      <c r="O7" s="4" t="str">
        <f t="shared" si="0"/>
        <v/>
      </c>
      <c r="P7" s="4"/>
      <c r="Q7" s="4" t="str">
        <f>IFERROR(VLOOKUP(P7,ciselnik!A:C,3,0),"")</f>
        <v/>
      </c>
      <c r="R7" s="4" t="str">
        <f t="shared" si="1"/>
        <v/>
      </c>
      <c r="S7" s="4"/>
      <c r="T7" s="16"/>
      <c r="U7" s="15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6" x14ac:dyDescent="0.25">
      <c r="A8" s="4" t="str">
        <f t="shared" si="4"/>
        <v/>
      </c>
      <c r="B8" s="4"/>
      <c r="C8" s="7"/>
      <c r="D8" s="4"/>
      <c r="E8" s="4"/>
      <c r="F8" s="4"/>
      <c r="G8" s="4"/>
      <c r="H8" s="4"/>
      <c r="I8" s="4"/>
      <c r="J8" s="4"/>
      <c r="K8" s="5"/>
      <c r="L8" s="4" t="str">
        <f>IFERROR(VLOOKUP(J8,ciselnik!$E$1:$F$6,2,0),"")</f>
        <v/>
      </c>
      <c r="M8" s="4" t="str">
        <f>IFERROR(VLOOKUP(I8,ciselnik!$J$2:$K$3,2,0),"")</f>
        <v/>
      </c>
      <c r="N8" s="4" t="str">
        <f>IFERROR(VLOOKUP(J8,ciselnik!$E$1:$G$6,3,0),"")</f>
        <v/>
      </c>
      <c r="O8" s="4" t="str">
        <f t="shared" si="0"/>
        <v/>
      </c>
      <c r="P8" s="4"/>
      <c r="Q8" s="4" t="str">
        <f>IFERROR(VLOOKUP(P8,ciselnik!A:C,3,0),"")</f>
        <v/>
      </c>
      <c r="R8" s="4" t="str">
        <f t="shared" si="1"/>
        <v/>
      </c>
      <c r="S8" s="4"/>
      <c r="T8" s="16"/>
      <c r="U8" s="15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6" x14ac:dyDescent="0.25">
      <c r="A9" s="4" t="str">
        <f t="shared" si="4"/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si="0"/>
        <v/>
      </c>
      <c r="P9" s="4"/>
      <c r="Q9" s="4" t="str">
        <f>IFERROR(VLOOKUP(P9,ciselnik!A:C,3,0),"")</f>
        <v/>
      </c>
      <c r="R9" s="4" t="str">
        <f t="shared" si="1"/>
        <v/>
      </c>
      <c r="S9" s="4"/>
      <c r="T9" s="16"/>
      <c r="U9" s="15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x14ac:dyDescent="0.25">
      <c r="A10" s="4" t="str">
        <f t="shared" si="4"/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0"/>
        <v/>
      </c>
      <c r="P10" s="4"/>
      <c r="Q10" s="4" t="str">
        <f>IFERROR(VLOOKUP(P10,ciselnik!A:C,3,0),"")</f>
        <v/>
      </c>
      <c r="R10" s="4" t="str">
        <f t="shared" si="1"/>
        <v/>
      </c>
      <c r="S10" s="4"/>
      <c r="T10" s="16"/>
      <c r="U10" s="15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6" x14ac:dyDescent="0.25">
      <c r="A11" s="4" t="str">
        <f t="shared" si="4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0"/>
        <v/>
      </c>
      <c r="P11" s="4"/>
      <c r="Q11" s="4" t="str">
        <f>IFERROR(VLOOKUP(P11,ciselnik!A:C,3,0),"")</f>
        <v/>
      </c>
      <c r="R11" s="4" t="str">
        <f t="shared" si="1"/>
        <v/>
      </c>
      <c r="S11" s="4"/>
      <c r="T11" s="16"/>
      <c r="U11" s="15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6" x14ac:dyDescent="0.25">
      <c r="A12" s="4" t="str">
        <f t="shared" si="4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0"/>
        <v/>
      </c>
      <c r="P12" s="4"/>
      <c r="Q12" s="4" t="str">
        <f>IFERROR(VLOOKUP(P12,ciselnik!A:C,3,0),"")</f>
        <v/>
      </c>
      <c r="R12" s="4" t="str">
        <f t="shared" si="1"/>
        <v/>
      </c>
      <c r="S12" s="4"/>
      <c r="T12" s="16"/>
      <c r="U12" s="15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6" x14ac:dyDescent="0.25">
      <c r="A13" s="4" t="str">
        <f t="shared" si="4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0"/>
        <v/>
      </c>
      <c r="P13" s="4"/>
      <c r="Q13" s="4" t="str">
        <f>IFERROR(VLOOKUP(P13,ciselnik!A:C,3,0),"")</f>
        <v/>
      </c>
      <c r="R13" s="4" t="str">
        <f t="shared" si="1"/>
        <v/>
      </c>
      <c r="S13" s="4"/>
      <c r="T13" s="16"/>
      <c r="U13" s="15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6" x14ac:dyDescent="0.25">
      <c r="A14" s="4" t="str">
        <f t="shared" si="4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0"/>
        <v/>
      </c>
      <c r="P14" s="4"/>
      <c r="Q14" s="4" t="str">
        <f>IFERROR(VLOOKUP(P14,ciselnik!A:C,3,0),"")</f>
        <v/>
      </c>
      <c r="R14" s="4" t="str">
        <f t="shared" si="1"/>
        <v/>
      </c>
      <c r="S14" s="4"/>
      <c r="T14" s="16"/>
      <c r="U14" s="15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6" x14ac:dyDescent="0.25">
      <c r="A15" s="4" t="str">
        <f t="shared" si="4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0"/>
        <v/>
      </c>
      <c r="P15" s="4"/>
      <c r="Q15" s="4" t="str">
        <f>IFERROR(VLOOKUP(P15,ciselnik!A:C,3,0),"")</f>
        <v/>
      </c>
      <c r="R15" s="4" t="str">
        <f t="shared" si="1"/>
        <v/>
      </c>
      <c r="S15" s="4"/>
      <c r="T15" s="16"/>
      <c r="U15" s="15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6" x14ac:dyDescent="0.25">
      <c r="A16" s="4" t="str">
        <f t="shared" si="4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0"/>
        <v/>
      </c>
      <c r="P16" s="4"/>
      <c r="Q16" s="4" t="str">
        <f>IFERROR(VLOOKUP(P16,ciselnik!A:C,3,0),"")</f>
        <v/>
      </c>
      <c r="R16" s="4" t="str">
        <f t="shared" si="1"/>
        <v/>
      </c>
      <c r="S16" s="4"/>
      <c r="T16" s="16"/>
      <c r="U16" s="15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x14ac:dyDescent="0.25">
      <c r="A17" s="4" t="str">
        <f t="shared" si="4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0"/>
        <v/>
      </c>
      <c r="P17" s="4"/>
      <c r="Q17" s="4" t="str">
        <f>IFERROR(VLOOKUP(P17,ciselnik!A:C,3,0),"")</f>
        <v/>
      </c>
      <c r="R17" s="4" t="str">
        <f t="shared" si="1"/>
        <v/>
      </c>
      <c r="S17" s="4"/>
      <c r="T17" s="16"/>
      <c r="U17" s="15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x14ac:dyDescent="0.25">
      <c r="A18" s="4" t="str">
        <f t="shared" si="4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0"/>
        <v/>
      </c>
      <c r="P18" s="4"/>
      <c r="Q18" s="4" t="str">
        <f>IFERROR(VLOOKUP(P18,ciselnik!A:C,3,0),"")</f>
        <v/>
      </c>
      <c r="R18" s="4" t="str">
        <f t="shared" si="1"/>
        <v/>
      </c>
      <c r="S18" s="4"/>
      <c r="T18" s="16"/>
      <c r="U18" s="15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x14ac:dyDescent="0.25">
      <c r="A19" s="4" t="str">
        <f t="shared" si="4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0"/>
        <v/>
      </c>
      <c r="P19" s="4"/>
      <c r="Q19" s="4" t="str">
        <f>IFERROR(VLOOKUP(P19,ciselnik!A:C,3,0),"")</f>
        <v/>
      </c>
      <c r="R19" s="4" t="str">
        <f t="shared" si="1"/>
        <v/>
      </c>
      <c r="S19" s="4"/>
      <c r="T19" s="16"/>
      <c r="U19" s="15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x14ac:dyDescent="0.25">
      <c r="A20" s="4" t="str">
        <f t="shared" si="4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0"/>
        <v/>
      </c>
      <c r="P20" s="4"/>
      <c r="Q20" s="4" t="str">
        <f>IFERROR(VLOOKUP(P20,ciselnik!A:C,3,0),"")</f>
        <v/>
      </c>
      <c r="R20" s="4" t="str">
        <f t="shared" si="1"/>
        <v/>
      </c>
      <c r="S20" s="4"/>
      <c r="T20" s="16"/>
      <c r="U20" s="15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x14ac:dyDescent="0.25">
      <c r="A21" s="4" t="str">
        <f t="shared" si="4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0"/>
        <v/>
      </c>
      <c r="P21" s="4"/>
      <c r="Q21" s="4" t="str">
        <f>IFERROR(VLOOKUP(P21,ciselnik!A:C,3,0),"")</f>
        <v/>
      </c>
      <c r="R21" s="4" t="str">
        <f t="shared" si="1"/>
        <v/>
      </c>
      <c r="S21" s="4"/>
      <c r="T21" s="16"/>
      <c r="U21" s="15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x14ac:dyDescent="0.25">
      <c r="A22" s="4" t="str">
        <f t="shared" si="4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0"/>
        <v/>
      </c>
      <c r="P22" s="4"/>
      <c r="Q22" s="4" t="str">
        <f>IFERROR(VLOOKUP(P22,ciselnik!A:C,3,0),"")</f>
        <v/>
      </c>
      <c r="R22" s="4" t="str">
        <f t="shared" si="1"/>
        <v/>
      </c>
      <c r="S22" s="4"/>
      <c r="T22" s="16"/>
      <c r="U22" s="15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x14ac:dyDescent="0.25">
      <c r="A23" s="4" t="str">
        <f t="shared" si="4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0"/>
        <v/>
      </c>
      <c r="P23" s="4"/>
      <c r="Q23" s="4" t="str">
        <f>IFERROR(VLOOKUP(P23,ciselnik!A:C,3,0),"")</f>
        <v/>
      </c>
      <c r="R23" s="4" t="str">
        <f t="shared" si="1"/>
        <v/>
      </c>
      <c r="S23" s="4"/>
      <c r="T23" s="16"/>
      <c r="U23" s="15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x14ac:dyDescent="0.25">
      <c r="A24" s="4" t="str">
        <f t="shared" si="4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0"/>
        <v/>
      </c>
      <c r="P24" s="4"/>
      <c r="Q24" s="4" t="str">
        <f>IFERROR(VLOOKUP(P24,ciselnik!A:C,3,0),"")</f>
        <v/>
      </c>
      <c r="R24" s="4" t="str">
        <f t="shared" si="1"/>
        <v/>
      </c>
      <c r="S24" s="4"/>
      <c r="T24" s="16"/>
      <c r="U24" s="15"/>
      <c r="V24" s="15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x14ac:dyDescent="0.25">
      <c r="A25" s="4" t="str">
        <f t="shared" si="4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0"/>
        <v/>
      </c>
      <c r="P25" s="4"/>
      <c r="Q25" s="4" t="str">
        <f>IFERROR(VLOOKUP(P25,ciselnik!A:C,3,0),"")</f>
        <v/>
      </c>
      <c r="R25" s="4" t="str">
        <f t="shared" si="1"/>
        <v/>
      </c>
      <c r="S25" s="4"/>
      <c r="T25" s="16"/>
      <c r="U25" s="15"/>
      <c r="V25" s="15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x14ac:dyDescent="0.25">
      <c r="A26" s="4" t="str">
        <f t="shared" si="4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ref="O26:O57" si="5">IF(C26&lt;&gt;"","Připojení mikrozdroje (MS) na hladině NN ve stávajícím OM k datu "&amp;DAY(K26)&amp;"."&amp;MONTH(K26)&amp;"."&amp;YEAR(K26)&amp;". EAN "&amp;C26&amp;". Žádám o aktualizaci dat v CS OTE. Děkuji.","")</f>
        <v/>
      </c>
      <c r="P26" s="4"/>
      <c r="Q26" s="4" t="str">
        <f>IFERROR(VLOOKUP(P26,ciselnik!A:C,3,0),"")</f>
        <v/>
      </c>
      <c r="R26" s="4" t="str">
        <f t="shared" si="1"/>
        <v/>
      </c>
      <c r="S26" s="4"/>
      <c r="T26" s="16"/>
      <c r="U26" s="15"/>
      <c r="V26" s="15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x14ac:dyDescent="0.25">
      <c r="A27" s="4" t="str">
        <f t="shared" si="4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5"/>
        <v/>
      </c>
      <c r="P27" s="4"/>
      <c r="Q27" s="4" t="str">
        <f>IFERROR(VLOOKUP(P27,ciselnik!A:C,3,0),"")</f>
        <v/>
      </c>
      <c r="R27" s="4" t="str">
        <f t="shared" ref="R27:R90" si="6">IF(C27&lt;&gt;"","Připojení mikrozdroje EAN " &amp;C27,"")</f>
        <v/>
      </c>
      <c r="S27" s="4"/>
      <c r="T27" s="16"/>
      <c r="U27" s="15"/>
      <c r="V27" s="15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 x14ac:dyDescent="0.25">
      <c r="A28" s="4" t="str">
        <f t="shared" ref="A28:A91" si="7">IF(C28&lt;&gt;"",A27+1,"")</f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5"/>
        <v/>
      </c>
      <c r="P28" s="4"/>
      <c r="Q28" s="4" t="str">
        <f>IFERROR(VLOOKUP(P28,ciselnik!A:C,3,0),"")</f>
        <v/>
      </c>
      <c r="R28" s="4" t="str">
        <f t="shared" si="6"/>
        <v/>
      </c>
      <c r="S28" s="4"/>
      <c r="T28" s="16"/>
      <c r="U28" s="15"/>
      <c r="V28" s="15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x14ac:dyDescent="0.25">
      <c r="A29" s="4" t="str">
        <f t="shared" si="7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5"/>
        <v/>
      </c>
      <c r="P29" s="4"/>
      <c r="Q29" s="4" t="str">
        <f>IFERROR(VLOOKUP(P29,ciselnik!A:C,3,0),"")</f>
        <v/>
      </c>
      <c r="R29" s="4" t="str">
        <f t="shared" si="6"/>
        <v/>
      </c>
      <c r="S29" s="4"/>
      <c r="T29" s="16"/>
      <c r="U29" s="15"/>
      <c r="V29" s="15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 x14ac:dyDescent="0.25">
      <c r="A30" s="4" t="str">
        <f t="shared" si="7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5"/>
        <v/>
      </c>
      <c r="P30" s="4"/>
      <c r="Q30" s="4" t="str">
        <f>IFERROR(VLOOKUP(P30,ciselnik!A:C,3,0),"")</f>
        <v/>
      </c>
      <c r="R30" s="4" t="str">
        <f t="shared" si="6"/>
        <v/>
      </c>
      <c r="S30" s="4"/>
      <c r="T30" s="16"/>
      <c r="U30" s="15"/>
      <c r="V30" s="15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 x14ac:dyDescent="0.25">
      <c r="A31" s="4" t="str">
        <f t="shared" si="7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5"/>
        <v/>
      </c>
      <c r="P31" s="4"/>
      <c r="Q31" s="4" t="str">
        <f>IFERROR(VLOOKUP(P31,ciselnik!A:C,3,0),"")</f>
        <v/>
      </c>
      <c r="R31" s="4" t="str">
        <f t="shared" si="6"/>
        <v/>
      </c>
      <c r="S31" s="4"/>
      <c r="T31" s="16"/>
      <c r="U31" s="15"/>
      <c r="V31" s="15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 x14ac:dyDescent="0.25">
      <c r="A32" s="4" t="str">
        <f t="shared" si="7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5"/>
        <v/>
      </c>
      <c r="P32" s="4"/>
      <c r="Q32" s="4" t="str">
        <f>IFERROR(VLOOKUP(P32,ciselnik!A:C,3,0),"")</f>
        <v/>
      </c>
      <c r="R32" s="4" t="str">
        <f t="shared" si="6"/>
        <v/>
      </c>
      <c r="S32" s="4"/>
      <c r="T32" s="16"/>
      <c r="U32" s="15"/>
      <c r="V32" s="15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 x14ac:dyDescent="0.25">
      <c r="A33" s="4" t="str">
        <f t="shared" si="7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si="5"/>
        <v/>
      </c>
      <c r="P33" s="4"/>
      <c r="Q33" s="4" t="str">
        <f>IFERROR(VLOOKUP(P33,ciselnik!A:C,3,0),"")</f>
        <v/>
      </c>
      <c r="R33" s="4" t="str">
        <f t="shared" si="6"/>
        <v/>
      </c>
      <c r="S33" s="4"/>
      <c r="T33" s="16"/>
      <c r="U33" s="15"/>
      <c r="V33" s="15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1:35" x14ac:dyDescent="0.25">
      <c r="A34" s="4" t="str">
        <f t="shared" si="7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5"/>
        <v/>
      </c>
      <c r="P34" s="4"/>
      <c r="Q34" s="4" t="str">
        <f>IFERROR(VLOOKUP(P34,ciselnik!A:C,3,0),"")</f>
        <v/>
      </c>
      <c r="R34" s="4" t="str">
        <f t="shared" si="6"/>
        <v/>
      </c>
      <c r="S34" s="4"/>
      <c r="T34" s="16"/>
      <c r="U34" s="15"/>
      <c r="V34" s="15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5">
      <c r="A35" s="4" t="str">
        <f t="shared" si="7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5"/>
        <v/>
      </c>
      <c r="P35" s="4"/>
      <c r="Q35" s="4" t="str">
        <f>IFERROR(VLOOKUP(P35,ciselnik!A:C,3,0),"")</f>
        <v/>
      </c>
      <c r="R35" s="4" t="str">
        <f t="shared" si="6"/>
        <v/>
      </c>
      <c r="S35" s="4"/>
      <c r="T35" s="16"/>
      <c r="U35" s="15"/>
      <c r="V35" s="15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5">
      <c r="A36" s="4" t="str">
        <f t="shared" si="7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5"/>
        <v/>
      </c>
      <c r="P36" s="4"/>
      <c r="Q36" s="4" t="str">
        <f>IFERROR(VLOOKUP(P36,ciselnik!A:C,3,0),"")</f>
        <v/>
      </c>
      <c r="R36" s="4" t="str">
        <f t="shared" si="6"/>
        <v/>
      </c>
      <c r="S36" s="4"/>
      <c r="T36" s="16"/>
      <c r="U36" s="15"/>
      <c r="V36" s="15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5">
      <c r="A37" s="4" t="str">
        <f t="shared" si="7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5"/>
        <v/>
      </c>
      <c r="P37" s="4"/>
      <c r="Q37" s="4" t="str">
        <f>IFERROR(VLOOKUP(P37,ciselnik!A:C,3,0),"")</f>
        <v/>
      </c>
      <c r="R37" s="4" t="str">
        <f t="shared" si="6"/>
        <v/>
      </c>
      <c r="S37" s="4"/>
      <c r="T37" s="16"/>
      <c r="U37" s="15"/>
      <c r="V37" s="15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5">
      <c r="A38" s="4" t="str">
        <f t="shared" si="7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5"/>
        <v/>
      </c>
      <c r="P38" s="4"/>
      <c r="Q38" s="4" t="str">
        <f>IFERROR(VLOOKUP(P38,ciselnik!A:C,3,0),"")</f>
        <v/>
      </c>
      <c r="R38" s="4" t="str">
        <f t="shared" si="6"/>
        <v/>
      </c>
      <c r="S38" s="4"/>
      <c r="T38" s="16"/>
      <c r="U38" s="15"/>
      <c r="V38" s="15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5">
      <c r="A39" s="4" t="str">
        <f t="shared" si="7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5"/>
        <v/>
      </c>
      <c r="P39" s="4"/>
      <c r="Q39" s="4" t="str">
        <f>IFERROR(VLOOKUP(P39,ciselnik!A:C,3,0),"")</f>
        <v/>
      </c>
      <c r="R39" s="4" t="str">
        <f t="shared" si="6"/>
        <v/>
      </c>
      <c r="S39" s="4"/>
      <c r="T39" s="16"/>
      <c r="U39" s="15"/>
      <c r="V39" s="15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5">
      <c r="A40" s="4" t="str">
        <f t="shared" si="7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5"/>
        <v/>
      </c>
      <c r="P40" s="4"/>
      <c r="Q40" s="4" t="str">
        <f>IFERROR(VLOOKUP(P40,ciselnik!A:C,3,0),"")</f>
        <v/>
      </c>
      <c r="R40" s="4" t="str">
        <f t="shared" si="6"/>
        <v/>
      </c>
      <c r="S40" s="4"/>
      <c r="T40" s="16"/>
      <c r="U40" s="15"/>
      <c r="V40" s="15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5">
      <c r="A41" s="4" t="str">
        <f t="shared" si="7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5"/>
        <v/>
      </c>
      <c r="P41" s="4"/>
      <c r="Q41" s="4" t="str">
        <f>IFERROR(VLOOKUP(P41,ciselnik!A:C,3,0),"")</f>
        <v/>
      </c>
      <c r="R41" s="4" t="str">
        <f t="shared" si="6"/>
        <v/>
      </c>
      <c r="S41" s="4"/>
      <c r="T41" s="16"/>
      <c r="U41" s="15"/>
      <c r="V41" s="15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5">
      <c r="A42" s="4" t="str">
        <f t="shared" si="7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5"/>
        <v/>
      </c>
      <c r="P42" s="4"/>
      <c r="Q42" s="4" t="str">
        <f>IFERROR(VLOOKUP(P42,ciselnik!A:C,3,0),"")</f>
        <v/>
      </c>
      <c r="R42" s="4" t="str">
        <f t="shared" si="6"/>
        <v/>
      </c>
      <c r="S42" s="4"/>
      <c r="T42" s="16"/>
      <c r="U42" s="15"/>
      <c r="V42" s="15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5">
      <c r="A43" s="4" t="str">
        <f t="shared" si="7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5"/>
        <v/>
      </c>
      <c r="P43" s="4"/>
      <c r="Q43" s="4" t="str">
        <f>IFERROR(VLOOKUP(P43,ciselnik!A:C,3,0),"")</f>
        <v/>
      </c>
      <c r="R43" s="4" t="str">
        <f t="shared" si="6"/>
        <v/>
      </c>
      <c r="S43" s="4"/>
      <c r="T43" s="16"/>
      <c r="U43" s="15"/>
      <c r="V43" s="15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5">
      <c r="A44" s="4" t="str">
        <f t="shared" si="7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5"/>
        <v/>
      </c>
      <c r="P44" s="4"/>
      <c r="Q44" s="4" t="str">
        <f>IFERROR(VLOOKUP(P44,ciselnik!A:C,3,0),"")</f>
        <v/>
      </c>
      <c r="R44" s="4" t="str">
        <f t="shared" si="6"/>
        <v/>
      </c>
      <c r="S44" s="4"/>
      <c r="T44" s="16"/>
      <c r="U44" s="15"/>
      <c r="V44" s="15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5">
      <c r="A45" s="4" t="str">
        <f t="shared" si="7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5"/>
        <v/>
      </c>
      <c r="P45" s="4"/>
      <c r="Q45" s="4" t="str">
        <f>IFERROR(VLOOKUP(P45,ciselnik!A:C,3,0),"")</f>
        <v/>
      </c>
      <c r="R45" s="4" t="str">
        <f t="shared" si="6"/>
        <v/>
      </c>
      <c r="S45" s="4"/>
      <c r="T45" s="16"/>
      <c r="U45" s="15"/>
      <c r="V45" s="15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5">
      <c r="A46" s="4" t="str">
        <f t="shared" si="7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5"/>
        <v/>
      </c>
      <c r="P46" s="4"/>
      <c r="Q46" s="4" t="str">
        <f>IFERROR(VLOOKUP(P46,ciselnik!A:C,3,0),"")</f>
        <v/>
      </c>
      <c r="R46" s="4" t="str">
        <f t="shared" si="6"/>
        <v/>
      </c>
      <c r="S46" s="4"/>
      <c r="T46" s="16"/>
      <c r="U46" s="15"/>
      <c r="V46" s="15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5">
      <c r="A47" s="4" t="str">
        <f t="shared" si="7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5"/>
        <v/>
      </c>
      <c r="P47" s="4"/>
      <c r="Q47" s="4" t="str">
        <f>IFERROR(VLOOKUP(P47,ciselnik!A:C,3,0),"")</f>
        <v/>
      </c>
      <c r="R47" s="4" t="str">
        <f t="shared" si="6"/>
        <v/>
      </c>
      <c r="S47" s="4"/>
      <c r="T47" s="16"/>
      <c r="U47" s="15"/>
      <c r="V47" s="15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x14ac:dyDescent="0.25">
      <c r="A48" s="4" t="str">
        <f t="shared" si="7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5"/>
        <v/>
      </c>
      <c r="P48" s="4"/>
      <c r="Q48" s="4" t="str">
        <f>IFERROR(VLOOKUP(P48,ciselnik!A:C,3,0),"")</f>
        <v/>
      </c>
      <c r="R48" s="4" t="str">
        <f t="shared" si="6"/>
        <v/>
      </c>
      <c r="S48" s="4"/>
      <c r="T48" s="16"/>
      <c r="U48" s="15"/>
      <c r="V48" s="15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5">
      <c r="A49" s="4" t="str">
        <f t="shared" si="7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5"/>
        <v/>
      </c>
      <c r="P49" s="4"/>
      <c r="Q49" s="4" t="str">
        <f>IFERROR(VLOOKUP(P49,ciselnik!A:C,3,0),"")</f>
        <v/>
      </c>
      <c r="R49" s="4" t="str">
        <f t="shared" si="6"/>
        <v/>
      </c>
      <c r="S49" s="4"/>
      <c r="T49" s="16"/>
      <c r="U49" s="15"/>
      <c r="V49" s="15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5">
      <c r="A50" s="4" t="str">
        <f t="shared" si="7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5"/>
        <v/>
      </c>
      <c r="P50" s="4"/>
      <c r="Q50" s="4" t="str">
        <f>IFERROR(VLOOKUP(P50,ciselnik!A:C,3,0),"")</f>
        <v/>
      </c>
      <c r="R50" s="4" t="str">
        <f t="shared" si="6"/>
        <v/>
      </c>
      <c r="S50" s="4"/>
      <c r="T50" s="16"/>
      <c r="U50" s="15"/>
      <c r="V50" s="15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5">
      <c r="A51" s="4" t="str">
        <f t="shared" si="7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5"/>
        <v/>
      </c>
      <c r="P51" s="4"/>
      <c r="Q51" s="4" t="str">
        <f>IFERROR(VLOOKUP(P51,ciselnik!A:C,3,0),"")</f>
        <v/>
      </c>
      <c r="R51" s="4" t="str">
        <f t="shared" si="6"/>
        <v/>
      </c>
      <c r="S51" s="4"/>
      <c r="T51" s="16"/>
      <c r="U51" s="15"/>
      <c r="V51" s="15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5">
      <c r="A52" s="4" t="str">
        <f t="shared" si="7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5"/>
        <v/>
      </c>
      <c r="P52" s="4"/>
      <c r="Q52" s="4" t="str">
        <f>IFERROR(VLOOKUP(P52,ciselnik!A:C,3,0),"")</f>
        <v/>
      </c>
      <c r="R52" s="4" t="str">
        <f t="shared" si="6"/>
        <v/>
      </c>
      <c r="S52" s="4"/>
      <c r="T52" s="16"/>
      <c r="U52" s="15"/>
      <c r="V52" s="15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5">
      <c r="A53" s="4" t="str">
        <f t="shared" si="7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5"/>
        <v/>
      </c>
      <c r="P53" s="4"/>
      <c r="Q53" s="4" t="str">
        <f>IFERROR(VLOOKUP(P53,ciselnik!A:C,3,0),"")</f>
        <v/>
      </c>
      <c r="R53" s="4" t="str">
        <f t="shared" si="6"/>
        <v/>
      </c>
      <c r="S53" s="4"/>
      <c r="T53" s="16"/>
      <c r="U53" s="15"/>
      <c r="V53" s="15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5">
      <c r="A54" s="4" t="str">
        <f t="shared" si="7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5"/>
        <v/>
      </c>
      <c r="P54" s="4"/>
      <c r="Q54" s="4" t="str">
        <f>IFERROR(VLOOKUP(P54,ciselnik!A:C,3,0),"")</f>
        <v/>
      </c>
      <c r="R54" s="4" t="str">
        <f t="shared" si="6"/>
        <v/>
      </c>
      <c r="S54" s="4"/>
      <c r="T54" s="16"/>
      <c r="U54" s="15"/>
      <c r="V54" s="15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5">
      <c r="A55" s="4" t="str">
        <f t="shared" si="7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5"/>
        <v/>
      </c>
      <c r="P55" s="4"/>
      <c r="Q55" s="4" t="str">
        <f>IFERROR(VLOOKUP(P55,ciselnik!A:C,3,0),"")</f>
        <v/>
      </c>
      <c r="R55" s="4" t="str">
        <f t="shared" si="6"/>
        <v/>
      </c>
      <c r="S55" s="4"/>
      <c r="T55" s="16"/>
      <c r="U55" s="15"/>
      <c r="V55" s="15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5">
      <c r="A56" s="4" t="str">
        <f t="shared" si="7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5"/>
        <v/>
      </c>
      <c r="P56" s="4"/>
      <c r="Q56" s="4" t="str">
        <f>IFERROR(VLOOKUP(P56,ciselnik!A:C,3,0),"")</f>
        <v/>
      </c>
      <c r="R56" s="4" t="str">
        <f t="shared" si="6"/>
        <v/>
      </c>
      <c r="S56" s="4"/>
      <c r="T56" s="16"/>
      <c r="U56" s="15"/>
      <c r="V56" s="15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5">
      <c r="A57" s="4" t="str">
        <f t="shared" si="7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5"/>
        <v/>
      </c>
      <c r="P57" s="4"/>
      <c r="Q57" s="4" t="str">
        <f>IFERROR(VLOOKUP(P57,ciselnik!A:C,3,0),"")</f>
        <v/>
      </c>
      <c r="R57" s="4" t="str">
        <f t="shared" si="6"/>
        <v/>
      </c>
      <c r="S57" s="4"/>
      <c r="T57" s="16"/>
      <c r="U57" s="15"/>
      <c r="V57" s="15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5">
      <c r="A58" s="4" t="str">
        <f t="shared" si="7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ref="O58:O89" si="8">IF(C58&lt;&gt;"","Připojení mikrozdroje (MS) na hladině NN ve stávajícím OM k datu "&amp;DAY(K58)&amp;"."&amp;MONTH(K58)&amp;"."&amp;YEAR(K58)&amp;". EAN "&amp;C58&amp;". Žádám o aktualizaci dat v CS OTE. Děkuji.","")</f>
        <v/>
      </c>
      <c r="P58" s="4"/>
      <c r="Q58" s="4" t="str">
        <f>IFERROR(VLOOKUP(P58,ciselnik!A:C,3,0),"")</f>
        <v/>
      </c>
      <c r="R58" s="4" t="str">
        <f t="shared" si="6"/>
        <v/>
      </c>
      <c r="S58" s="4"/>
      <c r="T58" s="16"/>
      <c r="U58" s="15"/>
      <c r="V58" s="15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5">
      <c r="A59" s="4" t="str">
        <f t="shared" si="7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8"/>
        <v/>
      </c>
      <c r="P59" s="4"/>
      <c r="Q59" s="4" t="str">
        <f>IFERROR(VLOOKUP(P59,ciselnik!A:C,3,0),"")</f>
        <v/>
      </c>
      <c r="R59" s="4" t="str">
        <f t="shared" si="6"/>
        <v/>
      </c>
      <c r="S59" s="4"/>
      <c r="T59" s="16"/>
      <c r="U59" s="15"/>
      <c r="V59" s="15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5">
      <c r="A60" s="4" t="str">
        <f t="shared" si="7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8"/>
        <v/>
      </c>
      <c r="P60" s="4"/>
      <c r="Q60" s="4" t="str">
        <f>IFERROR(VLOOKUP(P60,ciselnik!A:C,3,0),"")</f>
        <v/>
      </c>
      <c r="R60" s="4" t="str">
        <f t="shared" si="6"/>
        <v/>
      </c>
      <c r="S60" s="4"/>
      <c r="T60" s="16"/>
      <c r="U60" s="15"/>
      <c r="V60" s="15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5">
      <c r="A61" s="4" t="str">
        <f t="shared" si="7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8"/>
        <v/>
      </c>
      <c r="P61" s="4"/>
      <c r="Q61" s="4" t="str">
        <f>IFERROR(VLOOKUP(P61,ciselnik!A:C,3,0),"")</f>
        <v/>
      </c>
      <c r="R61" s="4" t="str">
        <f t="shared" si="6"/>
        <v/>
      </c>
      <c r="S61" s="4"/>
      <c r="T61" s="16"/>
      <c r="U61" s="15"/>
      <c r="V61" s="15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5">
      <c r="A62" s="4" t="str">
        <f t="shared" si="7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8"/>
        <v/>
      </c>
      <c r="P62" s="4"/>
      <c r="Q62" s="4" t="str">
        <f>IFERROR(VLOOKUP(P62,ciselnik!A:C,3,0),"")</f>
        <v/>
      </c>
      <c r="R62" s="4" t="str">
        <f t="shared" si="6"/>
        <v/>
      </c>
      <c r="S62" s="4"/>
      <c r="T62" s="16"/>
      <c r="U62" s="15"/>
      <c r="V62" s="15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x14ac:dyDescent="0.25">
      <c r="A63" s="4" t="str">
        <f t="shared" si="7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8"/>
        <v/>
      </c>
      <c r="P63" s="4"/>
      <c r="Q63" s="4" t="str">
        <f>IFERROR(VLOOKUP(P63,ciselnik!A:C,3,0),"")</f>
        <v/>
      </c>
      <c r="R63" s="4" t="str">
        <f t="shared" si="6"/>
        <v/>
      </c>
      <c r="S63" s="4"/>
      <c r="T63" s="16"/>
      <c r="U63" s="15"/>
      <c r="V63" s="15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 x14ac:dyDescent="0.25">
      <c r="A64" s="4" t="str">
        <f t="shared" si="7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8"/>
        <v/>
      </c>
      <c r="P64" s="4"/>
      <c r="Q64" s="4" t="str">
        <f>IFERROR(VLOOKUP(P64,ciselnik!A:C,3,0),"")</f>
        <v/>
      </c>
      <c r="R64" s="4" t="str">
        <f t="shared" si="6"/>
        <v/>
      </c>
      <c r="S64" s="4"/>
      <c r="T64" s="16"/>
      <c r="U64" s="15"/>
      <c r="V64" s="15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 x14ac:dyDescent="0.25">
      <c r="A65" s="4" t="str">
        <f t="shared" si="7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si="8"/>
        <v/>
      </c>
      <c r="P65" s="4"/>
      <c r="Q65" s="4" t="str">
        <f>IFERROR(VLOOKUP(P65,ciselnik!A:C,3,0),"")</f>
        <v/>
      </c>
      <c r="R65" s="4" t="str">
        <f t="shared" si="6"/>
        <v/>
      </c>
      <c r="S65" s="4"/>
      <c r="T65" s="16"/>
      <c r="U65" s="15"/>
      <c r="V65" s="15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 x14ac:dyDescent="0.25">
      <c r="A66" s="4" t="str">
        <f t="shared" si="7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si="6"/>
        <v/>
      </c>
      <c r="S66" s="4"/>
      <c r="T66" s="16"/>
      <c r="U66" s="15"/>
      <c r="V66" s="15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 x14ac:dyDescent="0.25">
      <c r="A67" s="4" t="str">
        <f t="shared" si="7"/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6"/>
        <v/>
      </c>
      <c r="S67" s="4"/>
      <c r="T67" s="16"/>
      <c r="U67" s="15"/>
      <c r="V67" s="15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 x14ac:dyDescent="0.25">
      <c r="A68" s="4" t="str">
        <f t="shared" si="7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6"/>
        <v/>
      </c>
      <c r="S68" s="4"/>
      <c r="T68" s="16"/>
      <c r="U68" s="15"/>
      <c r="V68" s="15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 x14ac:dyDescent="0.25">
      <c r="A69" s="4" t="str">
        <f t="shared" si="7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6"/>
        <v/>
      </c>
      <c r="S69" s="4"/>
      <c r="T69" s="16"/>
      <c r="U69" s="15"/>
      <c r="V69" s="15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 x14ac:dyDescent="0.25">
      <c r="A70" s="4" t="str">
        <f t="shared" si="7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6"/>
        <v/>
      </c>
      <c r="S70" s="4"/>
      <c r="T70" s="16"/>
      <c r="U70" s="15"/>
      <c r="V70" s="15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 x14ac:dyDescent="0.25">
      <c r="A71" s="4" t="str">
        <f t="shared" si="7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6"/>
        <v/>
      </c>
      <c r="S71" s="4"/>
      <c r="T71" s="16"/>
      <c r="U71" s="15"/>
      <c r="V71" s="15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 x14ac:dyDescent="0.25">
      <c r="A72" s="4" t="str">
        <f t="shared" si="7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6"/>
        <v/>
      </c>
      <c r="S72" s="4"/>
      <c r="T72" s="16"/>
      <c r="U72" s="15"/>
      <c r="V72" s="15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 x14ac:dyDescent="0.25">
      <c r="A73" s="4" t="str">
        <f t="shared" si="7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6"/>
        <v/>
      </c>
      <c r="S73" s="4"/>
      <c r="T73" s="16"/>
      <c r="U73" s="15"/>
      <c r="V73" s="15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x14ac:dyDescent="0.25">
      <c r="A74" s="4" t="str">
        <f t="shared" si="7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6"/>
        <v/>
      </c>
      <c r="S74" s="4"/>
      <c r="T74" s="16"/>
      <c r="U74" s="15"/>
      <c r="V74" s="15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 x14ac:dyDescent="0.25">
      <c r="A75" s="4" t="str">
        <f t="shared" si="7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6"/>
        <v/>
      </c>
      <c r="S75" s="4"/>
      <c r="T75" s="16"/>
      <c r="U75" s="15"/>
      <c r="V75" s="15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x14ac:dyDescent="0.25">
      <c r="A76" s="4" t="str">
        <f t="shared" si="7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6"/>
        <v/>
      </c>
      <c r="S76" s="4"/>
      <c r="T76" s="16"/>
      <c r="U76" s="15"/>
      <c r="V76" s="15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x14ac:dyDescent="0.25">
      <c r="A77" s="4" t="str">
        <f t="shared" si="7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6"/>
        <v/>
      </c>
      <c r="S77" s="4"/>
      <c r="T77" s="16"/>
      <c r="U77" s="15"/>
      <c r="V77" s="15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x14ac:dyDescent="0.25">
      <c r="A78" s="4" t="str">
        <f t="shared" si="7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6"/>
        <v/>
      </c>
      <c r="S78" s="4"/>
      <c r="T78" s="16"/>
      <c r="U78" s="15"/>
      <c r="V78" s="15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 x14ac:dyDescent="0.25">
      <c r="A79" s="4" t="str">
        <f t="shared" si="7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6"/>
        <v/>
      </c>
      <c r="S79" s="4"/>
      <c r="T79" s="16"/>
      <c r="U79" s="15"/>
      <c r="V79" s="15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 x14ac:dyDescent="0.25">
      <c r="A80" s="4" t="str">
        <f t="shared" si="7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6"/>
        <v/>
      </c>
      <c r="S80" s="4"/>
      <c r="T80" s="16"/>
      <c r="U80" s="15"/>
      <c r="V80" s="15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x14ac:dyDescent="0.25">
      <c r="A81" s="4" t="str">
        <f t="shared" si="7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6"/>
        <v/>
      </c>
      <c r="S81" s="4"/>
      <c r="T81" s="16"/>
      <c r="U81" s="15"/>
      <c r="V81" s="15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x14ac:dyDescent="0.25">
      <c r="A82" s="4" t="str">
        <f t="shared" si="7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6"/>
        <v/>
      </c>
      <c r="S82" s="4"/>
      <c r="T82" s="16"/>
      <c r="U82" s="15"/>
      <c r="V82" s="15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x14ac:dyDescent="0.25">
      <c r="A83" s="4" t="str">
        <f t="shared" si="7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6"/>
        <v/>
      </c>
      <c r="S83" s="4"/>
      <c r="T83" s="16"/>
      <c r="U83" s="15"/>
      <c r="V83" s="15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x14ac:dyDescent="0.25">
      <c r="A84" s="4" t="str">
        <f t="shared" si="7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6"/>
        <v/>
      </c>
      <c r="S84" s="4"/>
      <c r="T84" s="16"/>
      <c r="U84" s="15"/>
      <c r="V84" s="15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x14ac:dyDescent="0.25">
      <c r="A85" s="4" t="str">
        <f t="shared" si="7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6"/>
        <v/>
      </c>
      <c r="S85" s="4"/>
      <c r="T85" s="16"/>
      <c r="U85" s="15"/>
      <c r="V85" s="15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x14ac:dyDescent="0.25">
      <c r="A86" s="4" t="str">
        <f t="shared" si="7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6"/>
        <v/>
      </c>
      <c r="S86" s="4"/>
      <c r="T86" s="16"/>
      <c r="U86" s="15"/>
      <c r="V86" s="15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x14ac:dyDescent="0.25">
      <c r="A87" s="4" t="str">
        <f t="shared" si="7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6"/>
        <v/>
      </c>
      <c r="S87" s="4"/>
      <c r="T87" s="16"/>
      <c r="U87" s="15"/>
      <c r="V87" s="15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 x14ac:dyDescent="0.25">
      <c r="A88" s="4" t="str">
        <f t="shared" si="7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6"/>
        <v/>
      </c>
      <c r="S88" s="4"/>
      <c r="T88" s="16"/>
      <c r="U88" s="15"/>
      <c r="V88" s="15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x14ac:dyDescent="0.25">
      <c r="A89" s="4" t="str">
        <f t="shared" si="7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6"/>
        <v/>
      </c>
      <c r="S89" s="4"/>
      <c r="T89" s="16"/>
      <c r="U89" s="15"/>
      <c r="V89" s="15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x14ac:dyDescent="0.25">
      <c r="A90" s="4" t="str">
        <f t="shared" si="7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ref="O90:O121" si="9">IF(C90&lt;&gt;"","Připojení mikrozdroje (MS) na hladině NN ve stávajícím OM k datu "&amp;DAY(K90)&amp;"."&amp;MONTH(K90)&amp;"."&amp;YEAR(K90)&amp;". EAN "&amp;C90&amp;". Žádám o aktualizaci dat v CS OTE. Děkuji.","")</f>
        <v/>
      </c>
      <c r="P90" s="4"/>
      <c r="Q90" s="4" t="str">
        <f>IFERROR(VLOOKUP(P90,ciselnik!A:C,3,0),"")</f>
        <v/>
      </c>
      <c r="R90" s="4" t="str">
        <f t="shared" si="6"/>
        <v/>
      </c>
      <c r="S90" s="4"/>
      <c r="T90" s="16"/>
      <c r="U90" s="15"/>
      <c r="V90" s="15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x14ac:dyDescent="0.25">
      <c r="A91" s="4" t="str">
        <f t="shared" si="7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9"/>
        <v/>
      </c>
      <c r="P91" s="4"/>
      <c r="Q91" s="4" t="str">
        <f>IFERROR(VLOOKUP(P91,ciselnik!A:C,3,0),"")</f>
        <v/>
      </c>
      <c r="R91" s="4" t="str">
        <f t="shared" ref="R91:R129" si="10">IF(C91&lt;&gt;"","Připojení mikrozdroje EAN " &amp;C91,"")</f>
        <v/>
      </c>
      <c r="S91" s="4"/>
      <c r="T91" s="16"/>
      <c r="U91" s="15"/>
      <c r="V91" s="15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x14ac:dyDescent="0.25">
      <c r="A92" s="4" t="str">
        <f t="shared" ref="A92:A129" si="11">IF(C92&lt;&gt;"",A91+1,"")</f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9"/>
        <v/>
      </c>
      <c r="P92" s="4"/>
      <c r="Q92" s="4" t="str">
        <f>IFERROR(VLOOKUP(P92,ciselnik!A:C,3,0),"")</f>
        <v/>
      </c>
      <c r="R92" s="4" t="str">
        <f t="shared" si="10"/>
        <v/>
      </c>
      <c r="S92" s="4"/>
      <c r="T92" s="16"/>
      <c r="U92" s="15"/>
      <c r="V92" s="15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x14ac:dyDescent="0.25">
      <c r="A93" s="4" t="str">
        <f t="shared" si="11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9"/>
        <v/>
      </c>
      <c r="P93" s="4"/>
      <c r="Q93" s="4" t="str">
        <f>IFERROR(VLOOKUP(P93,ciselnik!A:C,3,0),"")</f>
        <v/>
      </c>
      <c r="R93" s="4" t="str">
        <f t="shared" si="10"/>
        <v/>
      </c>
      <c r="S93" s="4"/>
      <c r="T93" s="16"/>
      <c r="U93" s="15"/>
      <c r="V93" s="15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x14ac:dyDescent="0.25">
      <c r="A94" s="4" t="str">
        <f t="shared" si="11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9"/>
        <v/>
      </c>
      <c r="P94" s="4"/>
      <c r="Q94" s="4" t="str">
        <f>IFERROR(VLOOKUP(P94,ciselnik!A:C,3,0),"")</f>
        <v/>
      </c>
      <c r="R94" s="4" t="str">
        <f t="shared" si="10"/>
        <v/>
      </c>
      <c r="S94" s="4"/>
      <c r="T94" s="16"/>
      <c r="U94" s="15"/>
      <c r="V94" s="15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x14ac:dyDescent="0.25">
      <c r="A95" s="4" t="str">
        <f t="shared" si="11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9"/>
        <v/>
      </c>
      <c r="P95" s="4"/>
      <c r="Q95" s="4" t="str">
        <f>IFERROR(VLOOKUP(P95,ciselnik!A:C,3,0),"")</f>
        <v/>
      </c>
      <c r="R95" s="4" t="str">
        <f t="shared" si="10"/>
        <v/>
      </c>
      <c r="S95" s="4"/>
      <c r="T95" s="16"/>
      <c r="U95" s="15"/>
      <c r="V95" s="15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x14ac:dyDescent="0.25">
      <c r="A96" s="4" t="str">
        <f t="shared" si="11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9"/>
        <v/>
      </c>
      <c r="P96" s="4"/>
      <c r="Q96" s="4" t="str">
        <f>IFERROR(VLOOKUP(P96,ciselnik!A:C,3,0),"")</f>
        <v/>
      </c>
      <c r="R96" s="4" t="str">
        <f t="shared" si="10"/>
        <v/>
      </c>
      <c r="S96" s="4"/>
      <c r="T96" s="16"/>
      <c r="U96" s="15"/>
      <c r="V96" s="15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x14ac:dyDescent="0.25">
      <c r="A97" s="4" t="str">
        <f t="shared" si="11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si="9"/>
        <v/>
      </c>
      <c r="P97" s="4"/>
      <c r="Q97" s="4" t="str">
        <f>IFERROR(VLOOKUP(P97,ciselnik!A:C,3,0),"")</f>
        <v/>
      </c>
      <c r="R97" s="4" t="str">
        <f t="shared" si="10"/>
        <v/>
      </c>
      <c r="S97" s="4"/>
      <c r="T97" s="16"/>
      <c r="U97" s="15"/>
      <c r="V97" s="15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x14ac:dyDescent="0.25">
      <c r="A98" s="4" t="str">
        <f t="shared" si="11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9"/>
        <v/>
      </c>
      <c r="P98" s="4"/>
      <c r="Q98" s="4" t="str">
        <f>IFERROR(VLOOKUP(P98,ciselnik!A:C,3,0),"")</f>
        <v/>
      </c>
      <c r="R98" s="4" t="str">
        <f t="shared" si="10"/>
        <v/>
      </c>
      <c r="S98" s="4"/>
      <c r="T98" s="16"/>
      <c r="U98" s="15"/>
      <c r="V98" s="15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x14ac:dyDescent="0.25">
      <c r="A99" s="4" t="str">
        <f t="shared" si="11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9"/>
        <v/>
      </c>
      <c r="P99" s="4"/>
      <c r="Q99" s="4" t="str">
        <f>IFERROR(VLOOKUP(P99,ciselnik!A:C,3,0),"")</f>
        <v/>
      </c>
      <c r="R99" s="4" t="str">
        <f t="shared" si="10"/>
        <v/>
      </c>
      <c r="S99" s="4"/>
      <c r="T99" s="16"/>
      <c r="U99" s="15"/>
      <c r="V99" s="15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x14ac:dyDescent="0.25">
      <c r="A100" s="4" t="str">
        <f t="shared" si="11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9"/>
        <v/>
      </c>
      <c r="P100" s="4"/>
      <c r="Q100" s="4" t="str">
        <f>IFERROR(VLOOKUP(P100,ciselnik!A:C,3,0),"")</f>
        <v/>
      </c>
      <c r="R100" s="4" t="str">
        <f t="shared" si="10"/>
        <v/>
      </c>
      <c r="S100" s="4"/>
      <c r="T100" s="16"/>
      <c r="U100" s="15"/>
      <c r="V100" s="15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x14ac:dyDescent="0.25">
      <c r="A101" s="4" t="str">
        <f t="shared" si="11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9"/>
        <v/>
      </c>
      <c r="P101" s="4"/>
      <c r="Q101" s="4" t="str">
        <f>IFERROR(VLOOKUP(P101,ciselnik!A:C,3,0),"")</f>
        <v/>
      </c>
      <c r="R101" s="4" t="str">
        <f t="shared" si="10"/>
        <v/>
      </c>
      <c r="S101" s="4"/>
      <c r="T101" s="16"/>
      <c r="U101" s="15"/>
      <c r="V101" s="15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x14ac:dyDescent="0.25">
      <c r="A102" s="4" t="str">
        <f t="shared" si="11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9"/>
        <v/>
      </c>
      <c r="P102" s="4"/>
      <c r="Q102" s="4" t="str">
        <f>IFERROR(VLOOKUP(P102,ciselnik!A:C,3,0),"")</f>
        <v/>
      </c>
      <c r="R102" s="4" t="str">
        <f t="shared" si="10"/>
        <v/>
      </c>
      <c r="S102" s="4"/>
      <c r="T102" s="16"/>
      <c r="U102" s="15"/>
      <c r="V102" s="15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x14ac:dyDescent="0.25">
      <c r="A103" s="4" t="str">
        <f t="shared" si="11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9"/>
        <v/>
      </c>
      <c r="P103" s="4"/>
      <c r="Q103" s="4" t="str">
        <f>IFERROR(VLOOKUP(P103,ciselnik!A:C,3,0),"")</f>
        <v/>
      </c>
      <c r="R103" s="4" t="str">
        <f t="shared" si="10"/>
        <v/>
      </c>
      <c r="S103" s="4"/>
      <c r="T103" s="16"/>
      <c r="U103" s="15"/>
      <c r="V103" s="15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x14ac:dyDescent="0.25">
      <c r="A104" s="4" t="str">
        <f t="shared" si="11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9"/>
        <v/>
      </c>
      <c r="P104" s="4"/>
      <c r="Q104" s="4" t="str">
        <f>IFERROR(VLOOKUP(P104,ciselnik!A:C,3,0),"")</f>
        <v/>
      </c>
      <c r="R104" s="4" t="str">
        <f t="shared" si="10"/>
        <v/>
      </c>
      <c r="S104" s="4"/>
      <c r="T104" s="16"/>
      <c r="U104" s="15"/>
      <c r="V104" s="15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x14ac:dyDescent="0.25">
      <c r="A105" s="4" t="str">
        <f t="shared" si="11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9"/>
        <v/>
      </c>
      <c r="P105" s="4"/>
      <c r="Q105" s="4" t="str">
        <f>IFERROR(VLOOKUP(P105,ciselnik!A:C,3,0),"")</f>
        <v/>
      </c>
      <c r="R105" s="4" t="str">
        <f t="shared" si="10"/>
        <v/>
      </c>
      <c r="S105" s="4"/>
      <c r="T105" s="16"/>
      <c r="U105" s="15"/>
      <c r="V105" s="15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x14ac:dyDescent="0.25">
      <c r="A106" s="4" t="str">
        <f t="shared" si="11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9"/>
        <v/>
      </c>
      <c r="P106" s="4"/>
      <c r="Q106" s="4" t="str">
        <f>IFERROR(VLOOKUP(P106,ciselnik!A:C,3,0),"")</f>
        <v/>
      </c>
      <c r="R106" s="4" t="str">
        <f t="shared" si="10"/>
        <v/>
      </c>
      <c r="S106" s="4"/>
      <c r="T106" s="16"/>
      <c r="U106" s="15"/>
      <c r="V106" s="15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x14ac:dyDescent="0.25">
      <c r="A107" s="4" t="str">
        <f t="shared" si="11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9"/>
        <v/>
      </c>
      <c r="P107" s="4"/>
      <c r="Q107" s="4" t="str">
        <f>IFERROR(VLOOKUP(P107,ciselnik!A:C,3,0),"")</f>
        <v/>
      </c>
      <c r="R107" s="4" t="str">
        <f t="shared" si="10"/>
        <v/>
      </c>
      <c r="S107" s="4"/>
      <c r="T107" s="16"/>
      <c r="U107" s="15"/>
      <c r="V107" s="15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x14ac:dyDescent="0.25">
      <c r="A108" s="4" t="str">
        <f t="shared" si="11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9"/>
        <v/>
      </c>
      <c r="P108" s="4"/>
      <c r="Q108" s="4" t="str">
        <f>IFERROR(VLOOKUP(P108,ciselnik!A:C,3,0),"")</f>
        <v/>
      </c>
      <c r="R108" s="4" t="str">
        <f t="shared" si="10"/>
        <v/>
      </c>
      <c r="S108" s="4"/>
      <c r="T108" s="16"/>
      <c r="U108" s="15"/>
      <c r="V108" s="15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x14ac:dyDescent="0.25">
      <c r="A109" s="4" t="str">
        <f t="shared" si="11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9"/>
        <v/>
      </c>
      <c r="P109" s="4"/>
      <c r="Q109" s="4" t="str">
        <f>IFERROR(VLOOKUP(P109,ciselnik!A:C,3,0),"")</f>
        <v/>
      </c>
      <c r="R109" s="4" t="str">
        <f t="shared" si="10"/>
        <v/>
      </c>
      <c r="S109" s="4"/>
      <c r="T109" s="16"/>
      <c r="U109" s="15"/>
      <c r="V109" s="15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x14ac:dyDescent="0.25">
      <c r="A110" s="4" t="str">
        <f t="shared" si="11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9"/>
        <v/>
      </c>
      <c r="P110" s="4"/>
      <c r="Q110" s="4" t="str">
        <f>IFERROR(VLOOKUP(P110,ciselnik!A:C,3,0),"")</f>
        <v/>
      </c>
      <c r="R110" s="4" t="str">
        <f t="shared" si="10"/>
        <v/>
      </c>
      <c r="S110" s="4"/>
      <c r="T110" s="16"/>
      <c r="U110" s="15"/>
      <c r="V110" s="15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x14ac:dyDescent="0.25">
      <c r="A111" s="4" t="str">
        <f t="shared" si="11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9"/>
        <v/>
      </c>
      <c r="P111" s="4"/>
      <c r="Q111" s="4" t="str">
        <f>IFERROR(VLOOKUP(P111,ciselnik!A:C,3,0),"")</f>
        <v/>
      </c>
      <c r="R111" s="4" t="str">
        <f t="shared" si="10"/>
        <v/>
      </c>
      <c r="S111" s="4"/>
      <c r="T111" s="16"/>
      <c r="U111" s="15"/>
      <c r="V111" s="15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x14ac:dyDescent="0.25">
      <c r="A112" s="4" t="str">
        <f t="shared" si="11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9"/>
        <v/>
      </c>
      <c r="P112" s="4"/>
      <c r="Q112" s="4" t="str">
        <f>IFERROR(VLOOKUP(P112,ciselnik!A:C,3,0),"")</f>
        <v/>
      </c>
      <c r="R112" s="4" t="str">
        <f t="shared" si="10"/>
        <v/>
      </c>
      <c r="S112" s="4"/>
      <c r="T112" s="16"/>
      <c r="U112" s="15"/>
      <c r="V112" s="15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x14ac:dyDescent="0.25">
      <c r="A113" s="4" t="str">
        <f t="shared" si="11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9"/>
        <v/>
      </c>
      <c r="P113" s="4"/>
      <c r="Q113" s="4" t="str">
        <f>IFERROR(VLOOKUP(P113,ciselnik!A:C,3,0),"")</f>
        <v/>
      </c>
      <c r="R113" s="4" t="str">
        <f t="shared" si="10"/>
        <v/>
      </c>
      <c r="S113" s="4"/>
      <c r="T113" s="16"/>
      <c r="U113" s="15"/>
      <c r="V113" s="15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x14ac:dyDescent="0.25">
      <c r="A114" s="4" t="str">
        <f t="shared" si="11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9"/>
        <v/>
      </c>
      <c r="P114" s="4"/>
      <c r="Q114" s="4" t="str">
        <f>IFERROR(VLOOKUP(P114,ciselnik!A:C,3,0),"")</f>
        <v/>
      </c>
      <c r="R114" s="4" t="str">
        <f t="shared" si="10"/>
        <v/>
      </c>
      <c r="S114" s="4"/>
      <c r="T114" s="16"/>
      <c r="U114" s="15"/>
      <c r="V114" s="15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x14ac:dyDescent="0.25">
      <c r="A115" s="4" t="str">
        <f t="shared" si="11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9"/>
        <v/>
      </c>
      <c r="P115" s="4"/>
      <c r="Q115" s="4" t="str">
        <f>IFERROR(VLOOKUP(P115,ciselnik!A:C,3,0),"")</f>
        <v/>
      </c>
      <c r="R115" s="4" t="str">
        <f t="shared" si="10"/>
        <v/>
      </c>
      <c r="S115" s="4"/>
      <c r="T115" s="16"/>
      <c r="U115" s="15"/>
      <c r="V115" s="15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x14ac:dyDescent="0.25">
      <c r="A116" s="4" t="str">
        <f t="shared" si="11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9"/>
        <v/>
      </c>
      <c r="P116" s="4"/>
      <c r="Q116" s="4" t="str">
        <f>IFERROR(VLOOKUP(P116,ciselnik!A:C,3,0),"")</f>
        <v/>
      </c>
      <c r="R116" s="4" t="str">
        <f t="shared" si="10"/>
        <v/>
      </c>
      <c r="S116" s="4"/>
      <c r="T116" s="16"/>
      <c r="U116" s="15"/>
      <c r="V116" s="15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x14ac:dyDescent="0.25">
      <c r="A117" s="4" t="str">
        <f t="shared" si="11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9"/>
        <v/>
      </c>
      <c r="P117" s="4"/>
      <c r="Q117" s="4" t="str">
        <f>IFERROR(VLOOKUP(P117,ciselnik!A:C,3,0),"")</f>
        <v/>
      </c>
      <c r="R117" s="4" t="str">
        <f t="shared" si="10"/>
        <v/>
      </c>
      <c r="S117" s="4"/>
      <c r="T117" s="16"/>
      <c r="U117" s="15"/>
      <c r="V117" s="15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x14ac:dyDescent="0.25">
      <c r="A118" s="4" t="str">
        <f t="shared" si="11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9"/>
        <v/>
      </c>
      <c r="P118" s="4"/>
      <c r="Q118" s="4" t="str">
        <f>IFERROR(VLOOKUP(P118,ciselnik!A:C,3,0),"")</f>
        <v/>
      </c>
      <c r="R118" s="4" t="str">
        <f t="shared" si="10"/>
        <v/>
      </c>
      <c r="S118" s="4"/>
      <c r="T118" s="16"/>
      <c r="U118" s="15"/>
      <c r="V118" s="15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x14ac:dyDescent="0.25">
      <c r="A119" s="4" t="str">
        <f t="shared" si="11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9"/>
        <v/>
      </c>
      <c r="P119" s="4"/>
      <c r="Q119" s="4" t="str">
        <f>IFERROR(VLOOKUP(P119,ciselnik!A:C,3,0),"")</f>
        <v/>
      </c>
      <c r="R119" s="4" t="str">
        <f t="shared" si="10"/>
        <v/>
      </c>
      <c r="S119" s="4"/>
      <c r="T119" s="16"/>
      <c r="U119" s="15"/>
      <c r="V119" s="15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x14ac:dyDescent="0.25">
      <c r="A120" s="4" t="str">
        <f t="shared" si="11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9"/>
        <v/>
      </c>
      <c r="P120" s="4"/>
      <c r="Q120" s="4" t="str">
        <f>IFERROR(VLOOKUP(P120,ciselnik!A:C,3,0),"")</f>
        <v/>
      </c>
      <c r="R120" s="4" t="str">
        <f t="shared" si="10"/>
        <v/>
      </c>
      <c r="S120" s="4"/>
      <c r="T120" s="16"/>
      <c r="U120" s="15"/>
      <c r="V120" s="15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x14ac:dyDescent="0.25">
      <c r="A121" s="4" t="str">
        <f t="shared" si="11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9"/>
        <v/>
      </c>
      <c r="P121" s="4"/>
      <c r="Q121" s="4" t="str">
        <f>IFERROR(VLOOKUP(P121,ciselnik!A:C,3,0),"")</f>
        <v/>
      </c>
      <c r="R121" s="4" t="str">
        <f t="shared" si="10"/>
        <v/>
      </c>
      <c r="S121" s="4"/>
      <c r="T121" s="16"/>
      <c r="U121" s="15"/>
      <c r="V121" s="15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x14ac:dyDescent="0.25">
      <c r="A122" s="4" t="str">
        <f t="shared" si="11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ref="O122:O129" si="12">IF(C122&lt;&gt;"","Připojení mikrozdroje (MS) na hladině NN ve stávajícím OM k datu "&amp;DAY(K122)&amp;"."&amp;MONTH(K122)&amp;"."&amp;YEAR(K122)&amp;". EAN "&amp;C122&amp;". Žádám o aktualizaci dat v CS OTE. Děkuji.","")</f>
        <v/>
      </c>
      <c r="P122" s="4"/>
      <c r="Q122" s="4" t="str">
        <f>IFERROR(VLOOKUP(P122,ciselnik!A:C,3,0),"")</f>
        <v/>
      </c>
      <c r="R122" s="4" t="str">
        <f t="shared" si="10"/>
        <v/>
      </c>
      <c r="S122" s="4"/>
      <c r="T122" s="16"/>
      <c r="U122" s="15"/>
      <c r="V122" s="15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x14ac:dyDescent="0.25">
      <c r="A123" s="4" t="str">
        <f t="shared" si="11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2"/>
        <v/>
      </c>
      <c r="P123" s="4"/>
      <c r="Q123" s="4" t="str">
        <f>IFERROR(VLOOKUP(P123,ciselnik!A:C,3,0),"")</f>
        <v/>
      </c>
      <c r="R123" s="4" t="str">
        <f t="shared" si="10"/>
        <v/>
      </c>
      <c r="S123" s="4"/>
      <c r="T123" s="16"/>
      <c r="U123" s="15"/>
      <c r="V123" s="15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x14ac:dyDescent="0.25">
      <c r="A124" s="4" t="str">
        <f t="shared" si="11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2"/>
        <v/>
      </c>
      <c r="P124" s="4"/>
      <c r="Q124" s="4" t="str">
        <f>IFERROR(VLOOKUP(P124,ciselnik!A:C,3,0),"")</f>
        <v/>
      </c>
      <c r="R124" s="4" t="str">
        <f t="shared" si="10"/>
        <v/>
      </c>
      <c r="S124" s="4"/>
      <c r="T124" s="16"/>
      <c r="U124" s="15"/>
      <c r="V124" s="15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x14ac:dyDescent="0.25">
      <c r="A125" s="4" t="str">
        <f t="shared" si="11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2"/>
        <v/>
      </c>
      <c r="P125" s="4"/>
      <c r="Q125" s="4" t="str">
        <f>IFERROR(VLOOKUP(P125,ciselnik!A:C,3,0),"")</f>
        <v/>
      </c>
      <c r="R125" s="4" t="str">
        <f t="shared" si="10"/>
        <v/>
      </c>
      <c r="S125" s="4"/>
      <c r="T125" s="16"/>
      <c r="U125" s="15"/>
      <c r="V125" s="15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x14ac:dyDescent="0.25">
      <c r="A126" s="4" t="str">
        <f t="shared" si="11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2"/>
        <v/>
      </c>
      <c r="P126" s="4"/>
      <c r="Q126" s="4" t="str">
        <f>IFERROR(VLOOKUP(P126,ciselnik!A:C,3,0),"")</f>
        <v/>
      </c>
      <c r="R126" s="4" t="str">
        <f t="shared" si="10"/>
        <v/>
      </c>
      <c r="S126" s="4"/>
      <c r="T126" s="16"/>
      <c r="U126" s="15"/>
      <c r="V126" s="15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x14ac:dyDescent="0.25">
      <c r="A127" s="4" t="str">
        <f t="shared" si="11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2"/>
        <v/>
      </c>
      <c r="P127" s="4"/>
      <c r="Q127" s="4" t="str">
        <f>IFERROR(VLOOKUP(P127,ciselnik!A:C,3,0),"")</f>
        <v/>
      </c>
      <c r="R127" s="4" t="str">
        <f t="shared" si="10"/>
        <v/>
      </c>
      <c r="S127" s="4"/>
      <c r="T127" s="16"/>
      <c r="U127" s="15"/>
      <c r="V127" s="15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x14ac:dyDescent="0.25">
      <c r="A128" s="4" t="str">
        <f t="shared" si="11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2"/>
        <v/>
      </c>
      <c r="P128" s="4"/>
      <c r="Q128" s="4" t="str">
        <f>IFERROR(VLOOKUP(P128,ciselnik!A:C,3,0),"")</f>
        <v/>
      </c>
      <c r="R128" s="4" t="str">
        <f t="shared" si="10"/>
        <v/>
      </c>
      <c r="S128" s="4"/>
      <c r="T128" s="16"/>
      <c r="U128" s="15"/>
      <c r="V128" s="15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x14ac:dyDescent="0.25">
      <c r="A129" s="4" t="str">
        <f t="shared" si="11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si="12"/>
        <v/>
      </c>
      <c r="P129" s="4"/>
      <c r="Q129" s="4" t="str">
        <f>IFERROR(VLOOKUP(P129,ciselnik!A:C,3,0),"")</f>
        <v/>
      </c>
      <c r="R129" s="4" t="str">
        <f t="shared" si="10"/>
        <v/>
      </c>
      <c r="S129" s="4"/>
      <c r="T129" s="16"/>
      <c r="U129" s="15"/>
      <c r="V129" s="15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x14ac:dyDescent="0.25">
      <c r="AH130" s="12"/>
      <c r="AI130" s="12"/>
    </row>
  </sheetData>
  <dataValidations count="6">
    <dataValidation type="textLength" allowBlank="1" showInputMessage="1" showErrorMessage="1" sqref="C2:D129" xr:uid="{7786DCF3-A278-4B1C-9220-77CFF63FC770}">
      <formula1>18</formula1>
      <formula2>18</formula2>
    </dataValidation>
    <dataValidation type="list" allowBlank="1" showInputMessage="1" showErrorMessage="1" sqref="J2:J129" xr:uid="{E3D058FD-2062-4027-9C61-BD14FB90A8D9}">
      <formula1>reas</formula1>
    </dataValidation>
    <dataValidation type="list" allowBlank="1" showInputMessage="1" showErrorMessage="1" sqref="I2:I129" xr:uid="{67D4FDF1-4D5F-452A-9FF3-22360329E2C6}">
      <formula1>typSmluvUctu</formula1>
    </dataValidation>
    <dataValidation type="list" allowBlank="1" showInputMessage="1" showErrorMessage="1" sqref="P2:P129" xr:uid="{4BC51CDA-3EDC-45EA-8ACD-0F5CBA24CD67}">
      <formula1>obchodnik</formula1>
    </dataValidation>
    <dataValidation type="date" allowBlank="1" showInputMessage="1" showErrorMessage="1" sqref="K2:K129" xr:uid="{168D49A2-3AE9-44C6-AB50-3E3FE5D5103A}">
      <formula1>43831</formula1>
      <formula2>46022</formula2>
    </dataValidation>
    <dataValidation type="list" allowBlank="1" showInputMessage="1" showErrorMessage="1" sqref="B2:B129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workbookViewId="0">
      <selection activeCell="H7" sqref="H7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N136"/>
  <sheetViews>
    <sheetView workbookViewId="0">
      <selection activeCell="C4" sqref="C4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4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4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  <c r="N2" t="s">
        <v>635</v>
      </c>
    </row>
    <row r="3" spans="1:14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4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4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4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4" x14ac:dyDescent="0.25">
      <c r="A7" t="s">
        <v>30</v>
      </c>
      <c r="B7" t="s">
        <v>31</v>
      </c>
      <c r="C7" t="s">
        <v>32</v>
      </c>
      <c r="M7" t="s">
        <v>567</v>
      </c>
    </row>
    <row r="8" spans="1:14" x14ac:dyDescent="0.25">
      <c r="A8" t="s">
        <v>33</v>
      </c>
      <c r="B8" t="s">
        <v>34</v>
      </c>
      <c r="C8" t="s">
        <v>35</v>
      </c>
      <c r="M8" t="s">
        <v>563</v>
      </c>
    </row>
    <row r="9" spans="1:14" x14ac:dyDescent="0.25">
      <c r="A9" t="s">
        <v>36</v>
      </c>
      <c r="B9" t="s">
        <v>37</v>
      </c>
      <c r="C9" t="s">
        <v>490</v>
      </c>
      <c r="M9" t="s">
        <v>570</v>
      </c>
    </row>
    <row r="10" spans="1:14" x14ac:dyDescent="0.25">
      <c r="A10" t="s">
        <v>40</v>
      </c>
      <c r="B10" t="s">
        <v>41</v>
      </c>
      <c r="C10" t="s">
        <v>491</v>
      </c>
      <c r="M10" t="s">
        <v>571</v>
      </c>
    </row>
    <row r="11" spans="1:14" x14ac:dyDescent="0.25">
      <c r="A11" t="s">
        <v>461</v>
      </c>
      <c r="B11" t="s">
        <v>462</v>
      </c>
      <c r="C11" t="s">
        <v>492</v>
      </c>
    </row>
    <row r="12" spans="1:14" x14ac:dyDescent="0.25">
      <c r="A12" t="s">
        <v>46</v>
      </c>
      <c r="B12" t="s">
        <v>47</v>
      </c>
      <c r="C12" t="s">
        <v>493</v>
      </c>
    </row>
    <row r="13" spans="1:14" x14ac:dyDescent="0.25">
      <c r="A13" t="s">
        <v>50</v>
      </c>
      <c r="B13" t="s">
        <v>51</v>
      </c>
      <c r="C13" t="s">
        <v>494</v>
      </c>
    </row>
    <row r="14" spans="1:14" x14ac:dyDescent="0.25">
      <c r="A14" t="s">
        <v>455</v>
      </c>
      <c r="B14" t="s">
        <v>456</v>
      </c>
      <c r="C14" t="s">
        <v>495</v>
      </c>
    </row>
    <row r="15" spans="1:14" x14ac:dyDescent="0.25">
      <c r="A15" t="s">
        <v>54</v>
      </c>
      <c r="B15" t="s">
        <v>55</v>
      </c>
      <c r="C15" t="s">
        <v>496</v>
      </c>
    </row>
    <row r="16" spans="1:14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opLeftCell="A20" workbookViewId="0">
      <selection activeCell="P29" sqref="P29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573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574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575</v>
      </c>
      <c r="B3" t="str">
        <f t="shared" si="0"/>
        <v>"kontaktPPP: "&amp; out_DictionaryValues("kontaktPPP").ToString &amp; vbcrlf &amp;</v>
      </c>
    </row>
    <row r="4" spans="1:4" x14ac:dyDescent="0.25">
      <c r="A4" t="s">
        <v>591</v>
      </c>
      <c r="B4" t="str">
        <f t="shared" si="0"/>
        <v>"cisloZOP: "&amp; out_DictionaryValues("cisloZOP").ToString &amp; vbcrlf &amp;</v>
      </c>
    </row>
    <row r="5" spans="1:4" x14ac:dyDescent="0.25">
      <c r="A5" t="s">
        <v>576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577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578</v>
      </c>
      <c r="B7" t="str">
        <f t="shared" si="0"/>
        <v>"cisloOdbernehoMistaDistr: "&amp; out_DictionaryValues("cisloOdbernehoMistaDistr").ToString &amp; vbcrlf &amp;</v>
      </c>
      <c r="D7" t="s">
        <v>590</v>
      </c>
    </row>
    <row r="8" spans="1:4" x14ac:dyDescent="0.25">
      <c r="A8" t="s">
        <v>579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580</v>
      </c>
      <c r="B9" t="str">
        <f t="shared" si="0"/>
        <v>"reas: "&amp; out_DictionaryValues("reas").ToString &amp; vbcrlf &amp;</v>
      </c>
    </row>
    <row r="10" spans="1:4" x14ac:dyDescent="0.25">
      <c r="A10" t="s">
        <v>581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582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583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584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585</v>
      </c>
      <c r="B14" t="str">
        <f t="shared" si="0"/>
        <v>"poznamka: "&amp; out_DictionaryValues("poznamka").ToString &amp; vbcrlf &amp;</v>
      </c>
    </row>
    <row r="15" spans="1:4" x14ac:dyDescent="0.25">
      <c r="A15" t="s">
        <v>586</v>
      </c>
      <c r="B15" t="str">
        <f t="shared" si="0"/>
        <v>"obchodnik: "&amp; out_DictionaryValues("obchodnik").ToString &amp; vbcrlf &amp;</v>
      </c>
    </row>
    <row r="16" spans="1:4" x14ac:dyDescent="0.25">
      <c r="A16" t="s">
        <v>587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588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589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602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603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604</v>
      </c>
      <c r="B23" t="str">
        <f t="shared" si="1"/>
        <v>"out_strPlatnostdo: "&amp; out_strPlatnostdo.ToString &amp; vbcrlf &amp;</v>
      </c>
    </row>
    <row r="24" spans="1:2" x14ac:dyDescent="0.25">
      <c r="A24" t="s">
        <v>605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606</v>
      </c>
      <c r="B25" t="str">
        <f t="shared" si="1"/>
        <v>"out_strStatusKontaktu: "&amp; out_strStatusKontaktu.ToString &amp; vbcrlf &amp;</v>
      </c>
    </row>
    <row r="26" spans="1:2" x14ac:dyDescent="0.25">
      <c r="A26" t="s">
        <v>607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608</v>
      </c>
      <c r="B27" t="str">
        <f t="shared" si="1"/>
        <v>"out_strSkupUcOkruhu: "&amp; out_strSkupUcOkruhu.ToString &amp; vbcrlf &amp;</v>
      </c>
    </row>
    <row r="28" spans="1:2" x14ac:dyDescent="0.25">
      <c r="A28" t="s">
        <v>609</v>
      </c>
      <c r="B28" t="str">
        <f t="shared" si="1"/>
        <v>"out_strZpusobDosPlat: "&amp; out_strZpusobDosPlat.ToString &amp; vbcrlf &amp;</v>
      </c>
    </row>
    <row r="29" spans="1:2" x14ac:dyDescent="0.25">
      <c r="A29" t="s">
        <v>610</v>
      </c>
      <c r="B29" t="str">
        <f t="shared" si="1"/>
        <v>"out_strZpusOdeslPl: "&amp; out_strZpusOdeslPl.ToString &amp; vbcrlf &amp;</v>
      </c>
    </row>
    <row r="30" spans="1:2" x14ac:dyDescent="0.25">
      <c r="A30" t="s">
        <v>611</v>
      </c>
      <c r="B30" t="str">
        <f t="shared" si="1"/>
        <v>"out_strAtribNalezUctu: "&amp; out_strAtribNalezUctu.ToString &amp; vbcrlf &amp;</v>
      </c>
    </row>
    <row r="31" spans="1:2" x14ac:dyDescent="0.25">
      <c r="A31" t="s">
        <v>612</v>
      </c>
      <c r="B31" t="str">
        <f t="shared" si="1"/>
        <v>"out_strSdruzFakturace: "&amp; out_strSdruzFakturace.ToString &amp; vbcrlf &amp;</v>
      </c>
    </row>
    <row r="32" spans="1:2" x14ac:dyDescent="0.25">
      <c r="A32" t="s">
        <v>613</v>
      </c>
      <c r="B32" t="str">
        <f t="shared" si="1"/>
        <v>"out_strCyklusZaloh: "&amp; out_strCyklusZaloh.ToString &amp; vbcrlf &amp;</v>
      </c>
    </row>
    <row r="33" spans="1:2" x14ac:dyDescent="0.25">
      <c r="A33" t="s">
        <v>614</v>
      </c>
      <c r="B33" t="str">
        <f t="shared" si="1"/>
        <v>"out_strDrMistSpot: "&amp; out_strDrMistSpot.ToString &amp; vbcrlf &amp;</v>
      </c>
    </row>
    <row r="34" spans="1:2" x14ac:dyDescent="0.25">
      <c r="A34" t="s">
        <v>615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616</v>
      </c>
      <c r="B35" t="str">
        <f t="shared" si="1"/>
        <v>"out_strTypmereni: "&amp; out_strTypmereni.ToString &amp; vbcrlf &amp;</v>
      </c>
    </row>
    <row r="36" spans="1:2" x14ac:dyDescent="0.25">
      <c r="A36" t="s">
        <v>617</v>
      </c>
      <c r="B36" t="str">
        <f t="shared" si="1"/>
        <v>"out_strOperand: "&amp; out_strOperand.ToString &amp; vbcrlf &amp;</v>
      </c>
    </row>
    <row r="37" spans="1:2" x14ac:dyDescent="0.25">
      <c r="A37" t="s">
        <v>618</v>
      </c>
      <c r="B37" t="str">
        <f t="shared" si="1"/>
        <v>"out_strTrida: "&amp; out_strTrida.ToString &amp; vbcrlf &amp;</v>
      </c>
    </row>
    <row r="38" spans="1:2" x14ac:dyDescent="0.25">
      <c r="A38" t="s">
        <v>619</v>
      </c>
      <c r="B38" t="str">
        <f t="shared" si="1"/>
        <v>"out_strAkce: "&amp; out_strAkce.ToString &amp; vbcrlf &amp;</v>
      </c>
    </row>
    <row r="39" spans="1:2" x14ac:dyDescent="0.25">
      <c r="A39" t="s">
        <v>620</v>
      </c>
      <c r="B39" t="str">
        <f t="shared" si="1"/>
        <v>"out_strDruhkontaktu: "&amp; out_strDruhkontaktu.ToString &amp; vbcrlf &amp;</v>
      </c>
    </row>
    <row r="40" spans="1:2" x14ac:dyDescent="0.25">
      <c r="A40" t="s">
        <v>621</v>
      </c>
      <c r="B40" t="str">
        <f t="shared" si="1"/>
        <v>"out_strSmer: "&amp; out_strSmer.ToString &amp; vbcrlf &amp;</v>
      </c>
    </row>
    <row r="41" spans="1:2" x14ac:dyDescent="0.25">
      <c r="A41" t="s">
        <v>622</v>
      </c>
      <c r="B41" t="str">
        <f t="shared" si="1"/>
        <v>"out_strVychoziEmail: "&amp; out_strVychoziEmail.ToString &amp; vbcrlf &amp;</v>
      </c>
    </row>
    <row r="42" spans="1:2" x14ac:dyDescent="0.25">
      <c r="A42" t="s">
        <v>623</v>
      </c>
      <c r="B42" t="str">
        <f t="shared" si="1"/>
        <v>"out_strUpravaTerminu: "&amp; out_strUpravaTerminu.ToString &amp; vbcrlf &amp;</v>
      </c>
    </row>
    <row r="43" spans="1:2" x14ac:dyDescent="0.25">
      <c r="A43" t="s">
        <v>624</v>
      </c>
      <c r="B43" t="str">
        <f t="shared" si="1"/>
        <v>"out_strPoleMikrozdroj: "&amp; out_strPoleMikrozdroj.ToString &amp; vbcrlf &amp;</v>
      </c>
    </row>
    <row r="44" spans="1:2" x14ac:dyDescent="0.25">
      <c r="A44" t="s">
        <v>625</v>
      </c>
      <c r="B44" t="str">
        <f t="shared" si="1"/>
        <v>"out_intTimeoutS: "&amp; out_intTimeoutS.ToString &amp; vbcrlf &amp;</v>
      </c>
    </row>
    <row r="45" spans="1:2" x14ac:dyDescent="0.25">
      <c r="A45" t="s">
        <v>626</v>
      </c>
      <c r="B45" t="str">
        <f t="shared" si="1"/>
        <v>"out_intTimeoutM: "&amp; out_intTimeoutM.ToString &amp; vbcrlf &amp;</v>
      </c>
    </row>
    <row r="46" spans="1:2" x14ac:dyDescent="0.25">
      <c r="A46" t="s">
        <v>627</v>
      </c>
      <c r="B46" t="str">
        <f t="shared" si="1"/>
        <v>"out_intTimeoutL: "&amp; out_intTimeoutL.ToString &amp; vbcrlf &amp;</v>
      </c>
    </row>
    <row r="47" spans="1:2" x14ac:dyDescent="0.25">
      <c r="A47" t="s">
        <v>628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E84BFBB2A2F148AAA86E0A86F7A4AD" ma:contentTypeVersion="11" ma:contentTypeDescription="Vytvoří nový dokument" ma:contentTypeScope="" ma:versionID="d9c20761254319cb78414ea2f386b971">
  <xsd:schema xmlns:xsd="http://www.w3.org/2001/XMLSchema" xmlns:xs="http://www.w3.org/2001/XMLSchema" xmlns:p="http://schemas.microsoft.com/office/2006/metadata/properties" xmlns:ns2="6232a9f2-e1b2-483f-a925-f104c4093263" xmlns:ns3="26879c1c-1a95-4f1c-8e74-9e0c0f404514" targetNamespace="http://schemas.microsoft.com/office/2006/metadata/properties" ma:root="true" ma:fieldsID="ba2bdc32c12534def7293fb085105b60" ns2:_="" ns3:_="">
    <xsd:import namespace="6232a9f2-e1b2-483f-a925-f104c4093263"/>
    <xsd:import namespace="26879c1c-1a95-4f1c-8e74-9e0c0f404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2a9f2-e1b2-483f-a925-f104c40932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79c1c-1a95-4f1c-8e74-9e0c0f40451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0E2118-7ED5-47AA-811D-A69249E7F0D0}"/>
</file>

<file path=customXml/itemProps2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Hladil Petr</cp:lastModifiedBy>
  <dcterms:created xsi:type="dcterms:W3CDTF">2015-06-05T18:19:34Z</dcterms:created>
  <dcterms:modified xsi:type="dcterms:W3CDTF">2021-02-16T12:02:42Z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0x010100E6E84BFBB2A2F148AAA86E0A86F7A4AD</vt:lpwstr>
  </property>
</Properties>
</file>